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7740" tabRatio="318"/>
  </bookViews>
  <sheets>
    <sheet name="DETALLE" sheetId="3" r:id="rId1"/>
    <sheet name="Presupuesto" sheetId="2" r:id="rId2"/>
  </sheets>
  <externalReferences>
    <externalReference r:id="rId3"/>
  </externalReferences>
  <definedNames>
    <definedName name="_xlnm.Print_Area" localSheetId="0">DETALLE!$A$1:$I$171</definedName>
    <definedName name="_xlnm.Print_Area" localSheetId="1">Presupuesto!$A$1:$E$47</definedName>
    <definedName name="_xlnm.Print_Titles" localSheetId="0">DETALLE!$1:$7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3" l="1"/>
  <c r="G41" i="3"/>
  <c r="F151" i="3" l="1"/>
  <c r="H151" i="3" s="1"/>
  <c r="F152" i="3"/>
  <c r="H152" i="3" s="1"/>
  <c r="F103" i="3"/>
  <c r="H103" i="3" s="1"/>
  <c r="F104" i="3"/>
  <c r="H104" i="3" s="1"/>
  <c r="F105" i="3"/>
  <c r="H105" i="3" s="1"/>
  <c r="F89" i="3"/>
  <c r="H89" i="3" s="1"/>
  <c r="F90" i="3"/>
  <c r="H90" i="3" s="1"/>
  <c r="F91" i="3"/>
  <c r="H91" i="3" s="1"/>
  <c r="F93" i="3"/>
  <c r="H93" i="3" s="1"/>
  <c r="F102" i="3"/>
  <c r="H102" i="3" s="1"/>
  <c r="F106" i="3"/>
  <c r="H106" i="3" s="1"/>
  <c r="F107" i="3"/>
  <c r="H107" i="3" s="1"/>
  <c r="F108" i="3"/>
  <c r="H108" i="3" s="1"/>
  <c r="F109" i="3"/>
  <c r="H109" i="3" s="1"/>
  <c r="F110" i="3"/>
  <c r="H110" i="3" s="1"/>
  <c r="F111" i="3"/>
  <c r="H111" i="3" s="1"/>
  <c r="F112" i="3"/>
  <c r="H112" i="3" s="1"/>
  <c r="F113" i="3"/>
  <c r="H113" i="3" s="1"/>
  <c r="F114" i="3"/>
  <c r="H114" i="3" s="1"/>
  <c r="F126" i="3"/>
  <c r="H126" i="3" s="1"/>
  <c r="F127" i="3"/>
  <c r="H127" i="3" s="1"/>
  <c r="F128" i="3"/>
  <c r="H128" i="3" s="1"/>
  <c r="F129" i="3"/>
  <c r="H129" i="3" s="1"/>
  <c r="F101" i="3"/>
  <c r="H101" i="3" s="1"/>
  <c r="F115" i="3"/>
  <c r="H115" i="3" s="1"/>
  <c r="F88" i="3"/>
  <c r="H88" i="3" s="1"/>
  <c r="F94" i="3"/>
  <c r="H94" i="3" s="1"/>
  <c r="F71" i="3"/>
  <c r="H71" i="3" s="1"/>
  <c r="F72" i="3"/>
  <c r="H72" i="3" s="1"/>
  <c r="F73" i="3"/>
  <c r="H73" i="3" s="1"/>
  <c r="F74" i="3"/>
  <c r="H74" i="3" s="1"/>
  <c r="F75" i="3"/>
  <c r="H75" i="3" s="1"/>
  <c r="F76" i="3"/>
  <c r="H76" i="3" s="1"/>
  <c r="F79" i="3"/>
  <c r="H79" i="3" s="1"/>
  <c r="F80" i="3"/>
  <c r="H80" i="3" s="1"/>
  <c r="F81" i="3"/>
  <c r="H81" i="3" s="1"/>
  <c r="F82" i="3"/>
  <c r="H82" i="3" s="1"/>
  <c r="F83" i="3"/>
  <c r="H83" i="3" s="1"/>
  <c r="F119" i="3" l="1"/>
  <c r="H119" i="3" s="1"/>
  <c r="F120" i="3"/>
  <c r="H120" i="3" s="1"/>
  <c r="F118" i="3"/>
  <c r="H118" i="3" s="1"/>
  <c r="G116" i="3" l="1"/>
  <c r="F122" i="3"/>
  <c r="H122" i="3" s="1"/>
  <c r="F123" i="3"/>
  <c r="H123" i="3" s="1"/>
  <c r="A42" i="2"/>
  <c r="B6" i="2"/>
  <c r="B4" i="2"/>
  <c r="B3" i="2"/>
  <c r="D42" i="2"/>
  <c r="D31" i="2"/>
  <c r="F158" i="3" l="1"/>
  <c r="H158" i="3" s="1"/>
  <c r="F157" i="3"/>
  <c r="H157" i="3" s="1"/>
  <c r="F155" i="3"/>
  <c r="H155" i="3" s="1"/>
  <c r="F154" i="3"/>
  <c r="H154" i="3" s="1"/>
  <c r="F150" i="3"/>
  <c r="H150" i="3" s="1"/>
  <c r="F147" i="3"/>
  <c r="H147" i="3" s="1"/>
  <c r="F146" i="3"/>
  <c r="H146" i="3" s="1"/>
  <c r="F143" i="3"/>
  <c r="H143" i="3" s="1"/>
  <c r="F142" i="3"/>
  <c r="H142" i="3" s="1"/>
  <c r="F140" i="3"/>
  <c r="H140" i="3" s="1"/>
  <c r="F139" i="3"/>
  <c r="H139" i="3" s="1"/>
  <c r="F138" i="3"/>
  <c r="H138" i="3" s="1"/>
  <c r="F135" i="3"/>
  <c r="H135" i="3" s="1"/>
  <c r="F134" i="3"/>
  <c r="H134" i="3" s="1"/>
  <c r="F132" i="3"/>
  <c r="H132" i="3" s="1"/>
  <c r="F131" i="3"/>
  <c r="H131" i="3" s="1"/>
  <c r="F121" i="3"/>
  <c r="H121" i="3" s="1"/>
  <c r="F117" i="3"/>
  <c r="F125" i="3"/>
  <c r="H125" i="3" s="1"/>
  <c r="F100" i="3"/>
  <c r="H100" i="3" s="1"/>
  <c r="F97" i="3"/>
  <c r="H97" i="3" s="1"/>
  <c r="F96" i="3"/>
  <c r="H96" i="3" s="1"/>
  <c r="F87" i="3"/>
  <c r="H87" i="3" s="1"/>
  <c r="F85" i="3"/>
  <c r="H85" i="3" s="1"/>
  <c r="F84" i="3"/>
  <c r="H84" i="3" s="1"/>
  <c r="F70" i="3"/>
  <c r="H70" i="3" s="1"/>
  <c r="F69" i="3"/>
  <c r="H69" i="3" s="1"/>
  <c r="F68" i="3"/>
  <c r="H68" i="3" s="1"/>
  <c r="H117" i="3" l="1"/>
  <c r="H116" i="3" s="1"/>
  <c r="F116" i="3"/>
  <c r="F63" i="3"/>
  <c r="H63" i="3" s="1"/>
  <c r="F62" i="3"/>
  <c r="H62" i="3" s="1"/>
  <c r="F61" i="3"/>
  <c r="H61" i="3" s="1"/>
  <c r="F59" i="3"/>
  <c r="H59" i="3" s="1"/>
  <c r="F58" i="3"/>
  <c r="H58" i="3" s="1"/>
  <c r="F57" i="3"/>
  <c r="H57" i="3" s="1"/>
  <c r="G47" i="3"/>
  <c r="F52" i="3"/>
  <c r="H52" i="3" s="1"/>
  <c r="F51" i="3"/>
  <c r="H51" i="3" s="1"/>
  <c r="F49" i="3"/>
  <c r="H49" i="3" s="1"/>
  <c r="F48" i="3"/>
  <c r="H48" i="3" s="1"/>
  <c r="F46" i="3"/>
  <c r="H46" i="3" s="1"/>
  <c r="F45" i="3"/>
  <c r="H45" i="3" s="1"/>
  <c r="F42" i="3"/>
  <c r="F40" i="3"/>
  <c r="H40" i="3" s="1"/>
  <c r="H39" i="3" s="1"/>
  <c r="G44" i="3"/>
  <c r="F38" i="3"/>
  <c r="H38" i="3" s="1"/>
  <c r="F37" i="3"/>
  <c r="H37" i="3" s="1"/>
  <c r="F35" i="3"/>
  <c r="H35" i="3" s="1"/>
  <c r="F34" i="3"/>
  <c r="H34" i="3" s="1"/>
  <c r="G36" i="3"/>
  <c r="G33" i="3"/>
  <c r="F27" i="3"/>
  <c r="H27" i="3" s="1"/>
  <c r="F26" i="3"/>
  <c r="H26" i="3" s="1"/>
  <c r="F24" i="3"/>
  <c r="H24" i="3" s="1"/>
  <c r="F23" i="3"/>
  <c r="H23" i="3" s="1"/>
  <c r="F20" i="3"/>
  <c r="H20" i="3" s="1"/>
  <c r="F21" i="3"/>
  <c r="H21" i="3" s="1"/>
  <c r="F14" i="3"/>
  <c r="H14" i="3" s="1"/>
  <c r="F15" i="3"/>
  <c r="H15" i="3" s="1"/>
  <c r="F16" i="3"/>
  <c r="H16" i="3" s="1"/>
  <c r="F17" i="3"/>
  <c r="H17" i="3" s="1"/>
  <c r="F18" i="3"/>
  <c r="H18" i="3" s="1"/>
  <c r="F13" i="3"/>
  <c r="H13" i="3" s="1"/>
  <c r="H42" i="3" l="1"/>
  <c r="H41" i="3" s="1"/>
  <c r="F41" i="3"/>
  <c r="H47" i="3"/>
  <c r="F47" i="3"/>
  <c r="F44" i="3"/>
  <c r="H44" i="3"/>
  <c r="F36" i="3"/>
  <c r="F33" i="3"/>
  <c r="C5" i="2" l="1"/>
  <c r="E5" i="2"/>
  <c r="G156" i="3"/>
  <c r="G153" i="3"/>
  <c r="G149" i="3"/>
  <c r="G145" i="3"/>
  <c r="G144" i="3" s="1"/>
  <c r="G141" i="3"/>
  <c r="G137" i="3"/>
  <c r="G136" i="3" s="1"/>
  <c r="H133" i="3"/>
  <c r="G133" i="3"/>
  <c r="H130" i="3"/>
  <c r="G130" i="3"/>
  <c r="G124" i="3"/>
  <c r="G99" i="3"/>
  <c r="G95" i="3"/>
  <c r="G86" i="3"/>
  <c r="G67" i="3"/>
  <c r="D28" i="2" l="1"/>
  <c r="G66" i="3"/>
  <c r="G148" i="3"/>
  <c r="G98" i="3"/>
  <c r="D26" i="2" s="1"/>
  <c r="D27" i="2"/>
  <c r="D25" i="2" l="1"/>
  <c r="D34" i="2" s="1"/>
  <c r="G65" i="3"/>
  <c r="D29" i="2"/>
  <c r="G60" i="3"/>
  <c r="G56" i="3"/>
  <c r="G50" i="3"/>
  <c r="G43" i="3" s="1"/>
  <c r="D22" i="2" s="1"/>
  <c r="G32" i="3"/>
  <c r="G25" i="3"/>
  <c r="D19" i="2" s="1"/>
  <c r="G22" i="3"/>
  <c r="D18" i="2" s="1"/>
  <c r="G19" i="3"/>
  <c r="D17" i="2" s="1"/>
  <c r="G12" i="3"/>
  <c r="F153" i="3"/>
  <c r="F156" i="3"/>
  <c r="H50" i="3"/>
  <c r="H43" i="3" s="1"/>
  <c r="E22" i="2" s="1"/>
  <c r="F133" i="3"/>
  <c r="H33" i="3"/>
  <c r="G31" i="3" l="1"/>
  <c r="D21" i="2"/>
  <c r="D24" i="2"/>
  <c r="G55" i="3"/>
  <c r="D23" i="2" s="1"/>
  <c r="D16" i="2"/>
  <c r="G11" i="3"/>
  <c r="G160" i="3" s="1"/>
  <c r="H36" i="3"/>
  <c r="H124" i="3"/>
  <c r="H145" i="3"/>
  <c r="H144" i="3" s="1"/>
  <c r="H153" i="3"/>
  <c r="C39" i="2" s="1"/>
  <c r="H149" i="3"/>
  <c r="H95" i="3"/>
  <c r="H67" i="3"/>
  <c r="H141" i="3"/>
  <c r="H99" i="3"/>
  <c r="H25" i="3"/>
  <c r="C19" i="2" s="1"/>
  <c r="H86" i="3"/>
  <c r="H137" i="3"/>
  <c r="H156" i="3"/>
  <c r="F19" i="3"/>
  <c r="E17" i="2" s="1"/>
  <c r="F22" i="3"/>
  <c r="E18" i="2" s="1"/>
  <c r="F99" i="3"/>
  <c r="F12" i="3"/>
  <c r="F25" i="3"/>
  <c r="E19" i="2" s="1"/>
  <c r="H19" i="3"/>
  <c r="C17" i="2" s="1"/>
  <c r="H60" i="3"/>
  <c r="H56" i="3"/>
  <c r="H22" i="3"/>
  <c r="C18" i="2" s="1"/>
  <c r="H12" i="3"/>
  <c r="C16" i="2" s="1"/>
  <c r="C37" i="2" s="1"/>
  <c r="F145" i="3"/>
  <c r="F144" i="3" s="1"/>
  <c r="F50" i="3"/>
  <c r="F43" i="3" s="1"/>
  <c r="C22" i="2" s="1"/>
  <c r="F86" i="3"/>
  <c r="F141" i="3"/>
  <c r="F149" i="3"/>
  <c r="F148" i="3" s="1"/>
  <c r="E29" i="2" s="1"/>
  <c r="F95" i="3"/>
  <c r="F137" i="3"/>
  <c r="F39" i="3"/>
  <c r="F32" i="3" s="1"/>
  <c r="F60" i="3"/>
  <c r="F124" i="3"/>
  <c r="F56" i="3"/>
  <c r="F130" i="3"/>
  <c r="F67" i="3"/>
  <c r="E23" i="2"/>
  <c r="F31" i="3" l="1"/>
  <c r="C21" i="2"/>
  <c r="H55" i="3"/>
  <c r="C23" i="2" s="1"/>
  <c r="F55" i="3"/>
  <c r="E16" i="2"/>
  <c r="F11" i="3"/>
  <c r="H32" i="3"/>
  <c r="G162" i="3"/>
  <c r="D11" i="2" s="1"/>
  <c r="F136" i="3"/>
  <c r="E27" i="2" s="1"/>
  <c r="E28" i="2"/>
  <c r="F66" i="3"/>
  <c r="H148" i="3"/>
  <c r="C29" i="2" s="1"/>
  <c r="F98" i="3"/>
  <c r="E26" i="2" s="1"/>
  <c r="H98" i="3"/>
  <c r="C26" i="2" s="1"/>
  <c r="H66" i="3"/>
  <c r="C28" i="2"/>
  <c r="H136" i="3"/>
  <c r="C27" i="2" s="1"/>
  <c r="H11" i="3"/>
  <c r="H31" i="3" l="1"/>
  <c r="E20" i="2"/>
  <c r="E21" i="2"/>
  <c r="E25" i="2"/>
  <c r="E34" i="2" s="1"/>
  <c r="F65" i="3"/>
  <c r="C24" i="2" s="1"/>
  <c r="C25" i="2"/>
  <c r="C34" i="2" s="1"/>
  <c r="H65" i="3"/>
  <c r="E15" i="2"/>
  <c r="D20" i="2"/>
  <c r="D15" i="2"/>
  <c r="F160" i="3" l="1"/>
  <c r="F161" i="3" s="1"/>
  <c r="E31" i="2" s="1"/>
  <c r="H160" i="3"/>
  <c r="E24" i="2"/>
  <c r="E30" i="2" s="1"/>
  <c r="D30" i="2"/>
  <c r="H161" i="3"/>
  <c r="C31" i="2" s="1"/>
  <c r="F162" i="3"/>
  <c r="E11" i="2" s="1"/>
  <c r="C20" i="2"/>
  <c r="D33" i="2"/>
  <c r="D35" i="2" s="1"/>
  <c r="E33" i="2"/>
  <c r="C15" i="2"/>
  <c r="C38" i="2" l="1"/>
  <c r="C33" i="2"/>
  <c r="C30" i="2"/>
  <c r="H162" i="3"/>
  <c r="C11" i="2" s="1"/>
  <c r="E35" i="2" l="1"/>
  <c r="C35" i="2"/>
  <c r="C12" i="2" l="1"/>
  <c r="D12" i="2"/>
  <c r="E12" i="2" l="1"/>
</calcChain>
</file>

<file path=xl/comments1.xml><?xml version="1.0" encoding="utf-8"?>
<comments xmlns="http://schemas.openxmlformats.org/spreadsheetml/2006/main">
  <authors>
    <author>UPROMETEO</author>
  </authors>
  <commentList>
    <comment ref="F12" authorId="0">
      <text>
        <r>
          <rPr>
            <b/>
            <sz val="9"/>
            <color indexed="81"/>
            <rFont val="Tahoma"/>
            <family val="2"/>
          </rPr>
          <t>UPROMETEO:</t>
        </r>
        <r>
          <rPr>
            <sz val="9"/>
            <color indexed="81"/>
            <rFont val="Tahoma"/>
            <family val="2"/>
          </rPr>
          <t xml:space="preserve">
Se agrega aporte patronal,fondo de reserva,proporcional de decimo tercero y proporcional de decimo cuarto</t>
        </r>
      </text>
    </comment>
  </commentList>
</comments>
</file>

<file path=xl/sharedStrings.xml><?xml version="1.0" encoding="utf-8"?>
<sst xmlns="http://schemas.openxmlformats.org/spreadsheetml/2006/main" count="239" uniqueCount="123">
  <si>
    <t>NOMBRE DEL PROYECTO:</t>
  </si>
  <si>
    <t>Desde</t>
  </si>
  <si>
    <t>RESUMEN DEL PRESUPUESTO</t>
  </si>
  <si>
    <t>DETALLE DE GASTOS</t>
  </si>
  <si>
    <t>ITEM</t>
  </si>
  <si>
    <t>TOTAL</t>
  </si>
  <si>
    <t>CONTRAPARTE</t>
  </si>
  <si>
    <t xml:space="preserve">HONORARIOS  </t>
  </si>
  <si>
    <t xml:space="preserve">Personal subcontratado </t>
  </si>
  <si>
    <t>Servicios varios</t>
  </si>
  <si>
    <t>Contratación Consultores</t>
  </si>
  <si>
    <t>Otros</t>
  </si>
  <si>
    <t>VIATICOS</t>
  </si>
  <si>
    <t>VIATICOS Y SUBSISTENCIAS/NACIONAL</t>
  </si>
  <si>
    <t>Alquiler de vehículos</t>
  </si>
  <si>
    <t>VIATICOS Y SUBSISTENCIAS/INTERNACIONAL</t>
  </si>
  <si>
    <t>CAPACITACION</t>
  </si>
  <si>
    <t>MATERIALES/SUMINISTROS/EQUIPOS/BIBLIOGRAFIA</t>
  </si>
  <si>
    <t>1. Equipos</t>
  </si>
  <si>
    <t>de laboratorio</t>
  </si>
  <si>
    <t>de oficina</t>
  </si>
  <si>
    <t>Materiales de laboratorio / campo</t>
  </si>
  <si>
    <t>Reactivos</t>
  </si>
  <si>
    <t>3. Infraestructura nueva o mejorada</t>
  </si>
  <si>
    <t>4.  Bibliografía</t>
  </si>
  <si>
    <t>Libros</t>
  </si>
  <si>
    <t>GASTOS VARIOS</t>
  </si>
  <si>
    <t>1. Mercadeo y Publicaciones</t>
  </si>
  <si>
    <t>3. Otros gastos</t>
  </si>
  <si>
    <t>TOTAL GASTOS  DIRECTOS</t>
  </si>
  <si>
    <t>TOTAL PROYECTO</t>
  </si>
  <si>
    <t xml:space="preserve">Responsable del proyecto: </t>
  </si>
  <si>
    <t xml:space="preserve">Nombre: </t>
  </si>
  <si>
    <t>Firma:</t>
  </si>
  <si>
    <t>Docentes-Investigadores</t>
  </si>
  <si>
    <t>OBSERVACIONES</t>
  </si>
  <si>
    <t>INVESTIGADOR PRINCIPAL</t>
  </si>
  <si>
    <t>DETALLE DE INGRESOS</t>
  </si>
  <si>
    <t>APORTE</t>
  </si>
  <si>
    <t>VALOR</t>
  </si>
  <si>
    <t>%</t>
  </si>
  <si>
    <t>3. Infraestructura</t>
  </si>
  <si>
    <t>DESGLOSE DE GASTOS</t>
  </si>
  <si>
    <t>GASTOS INVERSIÓN</t>
  </si>
  <si>
    <t>FORMATO C</t>
  </si>
  <si>
    <t>PRESUPUESTO DEL PROYECTO DE INVESTIGACIÓN</t>
  </si>
  <si>
    <t>ORGANO EJECUTOR DEL PROYECTO:</t>
  </si>
  <si>
    <t xml:space="preserve">DECANO CARRERA                                         DIRECCIÓN INSTITUTO DE INVESTIGACIÓN                                               DIRECCIÓN FINANCIERA    </t>
  </si>
  <si>
    <t>Imprevistos (3%)</t>
  </si>
  <si>
    <t>JUSTIFICACIÓN</t>
  </si>
  <si>
    <t>CANT</t>
  </si>
  <si>
    <t>Total</t>
  </si>
  <si>
    <t>CONCEPTO</t>
  </si>
  <si>
    <t>VALOR HORA</t>
  </si>
  <si>
    <t>CANTIDAD HORAS MENSUALES/ PROYECTO</t>
  </si>
  <si>
    <t>DURACIÓN DEL PROYECTO (MESES):</t>
  </si>
  <si>
    <t>FECHA:</t>
  </si>
  <si>
    <t>FINANCIAMIENTO</t>
  </si>
  <si>
    <t>PRESUPUESTO</t>
  </si>
  <si>
    <t xml:space="preserve">Imprevistos </t>
  </si>
  <si>
    <t>Guayaquil,…………………………………...…………………...…. de 2016</t>
  </si>
  <si>
    <t xml:space="preserve">DECANO CARRERA                                         DIRECCIÓN INSTITUTO DE INVESTIGACIÓN                                DIRECCIÓN FINANCIERA   </t>
  </si>
  <si>
    <t>Hasta</t>
  </si>
  <si>
    <t>3.-Se debe trabajar sólo en la pestaña DETALLE</t>
  </si>
  <si>
    <t>83-530606</t>
  </si>
  <si>
    <t>83-530601</t>
  </si>
  <si>
    <t>82-510000</t>
  </si>
  <si>
    <t>83-530301</t>
  </si>
  <si>
    <t>Pasajes al Interior</t>
  </si>
  <si>
    <t>83-530303</t>
  </si>
  <si>
    <t>Viaticos y subsistencias al  Interior</t>
  </si>
  <si>
    <t>Viaticos y subsistencias al exterior</t>
  </si>
  <si>
    <t>83-530302</t>
  </si>
  <si>
    <t>83-530304</t>
  </si>
  <si>
    <t>83-530612</t>
  </si>
  <si>
    <t>1. Maquinarias y Equipos</t>
  </si>
  <si>
    <t>83-840104</t>
  </si>
  <si>
    <t>Moviliario</t>
  </si>
  <si>
    <t>83-840103</t>
  </si>
  <si>
    <t>83-530807</t>
  </si>
  <si>
    <t>83-530829</t>
  </si>
  <si>
    <t>83-531406</t>
  </si>
  <si>
    <t>83-530812</t>
  </si>
  <si>
    <t>83-531409</t>
  </si>
  <si>
    <t>83-530401</t>
  </si>
  <si>
    <t>83-530204</t>
  </si>
  <si>
    <t>GASTOS CORRIENTE</t>
  </si>
  <si>
    <t>2. Uso de Infraestructura/Equipos</t>
  </si>
  <si>
    <t>Publicación Regional</t>
  </si>
  <si>
    <t>REVISADO POR:</t>
  </si>
  <si>
    <t>Programa/Cuenta</t>
  </si>
  <si>
    <t>INSTITUCIÓN</t>
  </si>
  <si>
    <t>APORTE INSTITUCIONAL PARA INVESTIGACIÓN ASIGNADO AL PROYECTO EN PROGRAMA 82</t>
  </si>
  <si>
    <t>APORTE INSTITUCIONAL ASIGNADO AL PROYECTO DE INVESTIGACIÓN EN PROGRAMA 83</t>
  </si>
  <si>
    <t>1.-Se debe trabajar solamente en las celdas sin sombreado                                           2.- Si es necesario agregue lineas intermedias</t>
  </si>
  <si>
    <t>INSTITUCIONAL</t>
  </si>
  <si>
    <t>Producciòn Cientìfica</t>
  </si>
  <si>
    <t>Inscripciones a congresos+cursos+seminarios+talleres</t>
  </si>
  <si>
    <t>Pasajes al Exterior</t>
  </si>
  <si>
    <t>RESUMEN PRESUPUESTO DEL PROYECTO DE INVESTIGACIÓN</t>
  </si>
  <si>
    <t>2.Insumos, Materiales, Suministros y Bienes para Investigación (Gastos en insumos, materiales, suministros y bienes para investigación)</t>
  </si>
  <si>
    <t>Materiales de Impresión, Fotografía, Reproducción y Publicaciones (Gastos por suministros y materiales para imprenta,fotografía y reproducción.Incluye la adquisición de revistas, periódicos y otras publicaciones)</t>
  </si>
  <si>
    <t>Herramientas (No depreciables)</t>
  </si>
  <si>
    <t>Otros (Gastos en suministros, materiales y libros destinados a actividades educativas y a la distribución)</t>
  </si>
  <si>
    <t>Terrenos(instalaciòn,mantenimietno,reparación)</t>
  </si>
  <si>
    <t>83-530420</t>
  </si>
  <si>
    <t>Otros(Instalación,Mantenimiento y Reparación de Edificios, Locales y Residencias de propiedad de las Entidades Públicas)</t>
  </si>
  <si>
    <t>Personal subcontratado (profesionales-técnicos especializados)</t>
  </si>
  <si>
    <t>Personal subcontratado (vaqueros,jornales)</t>
  </si>
  <si>
    <t>83-530220</t>
  </si>
  <si>
    <t>83-530505</t>
  </si>
  <si>
    <t>83-530504</t>
  </si>
  <si>
    <t>Alquiler de maquinarias</t>
  </si>
  <si>
    <t>Otros (Combustibles y Lubricantes)</t>
  </si>
  <si>
    <t>Vehículos terrestres</t>
  </si>
  <si>
    <t>Maquinarias y Equipos</t>
  </si>
  <si>
    <t>83-530837</t>
  </si>
  <si>
    <t>83-530840</t>
  </si>
  <si>
    <t>83-530502</t>
  </si>
  <si>
    <t>Salas,auditorios (Gastos por el alquiler de edificios, locales, residencias, parqueaderos, casilleros judiciales y bancarios)</t>
  </si>
  <si>
    <t>2.Insumos, Materiales, Suministros y Bienes para Investigación</t>
  </si>
  <si>
    <r>
      <t xml:space="preserve">APORTE INSTITUCIONAL </t>
    </r>
    <r>
      <rPr>
        <b/>
        <i/>
        <u/>
        <sz val="8"/>
        <color indexed="8"/>
        <rFont val="Calibri"/>
        <family val="2"/>
      </rPr>
      <t>EXISTENTE</t>
    </r>
    <r>
      <rPr>
        <b/>
        <sz val="8"/>
        <color indexed="8"/>
        <rFont val="Calibri"/>
        <family val="2"/>
      </rPr>
      <t xml:space="preserve">  ASIGNADO AL PROYECTO DE INVESTIGACIÓN EN PROGRAMA 83</t>
    </r>
  </si>
  <si>
    <t xml:space="preserve">FECHA DE ADQUISICIÓN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</si>
</sst>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7"/>
      <color theme="1"/>
      <name val="Calibri"/>
      <family val="2"/>
      <scheme val="minor"/>
    </font>
    <font>
      <b/>
      <i/>
      <u/>
      <sz val="8"/>
      <color indexed="8"/>
      <name val="Calibri"/>
      <family val="2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1">
    <xf numFmtId="0" fontId="0" fillId="0" borderId="0" xfId="0"/>
    <xf numFmtId="0" fontId="0" fillId="0" borderId="0" xfId="0" applyFill="1"/>
    <xf numFmtId="0" fontId="0" fillId="0" borderId="0" xfId="0" applyBorder="1"/>
    <xf numFmtId="0" fontId="6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14" fontId="7" fillId="0" borderId="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ill="1" applyBorder="1"/>
    <xf numFmtId="0" fontId="6" fillId="2" borderId="8" xfId="0" applyFont="1" applyFill="1" applyBorder="1" applyAlignment="1" applyProtection="1">
      <alignment horizontal="center" vertical="center"/>
    </xf>
    <xf numFmtId="0" fontId="13" fillId="0" borderId="0" xfId="0" applyFont="1"/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13" fillId="2" borderId="8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9" fillId="0" borderId="8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left" vertical="center" wrapText="1"/>
      <protection locked="0"/>
    </xf>
    <xf numFmtId="0" fontId="14" fillId="2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9" fillId="6" borderId="2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2" borderId="25" xfId="0" applyFont="1" applyFill="1" applyBorder="1" applyAlignment="1">
      <alignment horizontal="center"/>
    </xf>
    <xf numFmtId="0" fontId="9" fillId="0" borderId="8" xfId="0" applyFont="1" applyFill="1" applyBorder="1" applyAlignment="1" applyProtection="1">
      <alignment horizontal="left"/>
      <protection locked="0"/>
    </xf>
    <xf numFmtId="0" fontId="14" fillId="2" borderId="8" xfId="0" applyFont="1" applyFill="1" applyBorder="1" applyAlignment="1" applyProtection="1">
      <alignment horizontal="center"/>
    </xf>
    <xf numFmtId="2" fontId="6" fillId="4" borderId="24" xfId="0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9" fillId="6" borderId="24" xfId="0" applyFont="1" applyFill="1" applyBorder="1" applyAlignment="1">
      <alignment horizontal="left" vertical="center" wrapText="1"/>
    </xf>
    <xf numFmtId="9" fontId="6" fillId="2" borderId="8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/>
    <xf numFmtId="49" fontId="15" fillId="0" borderId="10" xfId="0" applyNumberFormat="1" applyFont="1" applyFill="1" applyBorder="1" applyAlignment="1" applyProtection="1">
      <alignment vertical="center" wrapText="1"/>
    </xf>
    <xf numFmtId="0" fontId="15" fillId="0" borderId="10" xfId="0" applyFont="1" applyFill="1" applyBorder="1" applyAlignment="1" applyProtection="1">
      <alignment wrapText="1"/>
    </xf>
    <xf numFmtId="0" fontId="14" fillId="0" borderId="10" xfId="0" applyFont="1" applyBorder="1" applyProtection="1"/>
    <xf numFmtId="0" fontId="14" fillId="0" borderId="15" xfId="0" applyFont="1" applyBorder="1" applyProtection="1"/>
    <xf numFmtId="0" fontId="14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2" fillId="6" borderId="41" xfId="0" applyFont="1" applyFill="1" applyBorder="1" applyAlignment="1">
      <alignment horizontal="center"/>
    </xf>
    <xf numFmtId="0" fontId="14" fillId="0" borderId="19" xfId="0" applyFont="1" applyFill="1" applyBorder="1" applyAlignment="1">
      <alignment vertical="center"/>
    </xf>
    <xf numFmtId="14" fontId="14" fillId="0" borderId="0" xfId="0" applyNumberFormat="1" applyFont="1" applyBorder="1" applyAlignment="1"/>
    <xf numFmtId="0" fontId="11" fillId="6" borderId="41" xfId="0" applyFont="1" applyFill="1" applyBorder="1" applyAlignment="1">
      <alignment horizontal="center"/>
    </xf>
    <xf numFmtId="2" fontId="6" fillId="2" borderId="25" xfId="0" applyNumberFormat="1" applyFont="1" applyFill="1" applyBorder="1" applyAlignment="1">
      <alignment horizontal="center" vertical="center"/>
    </xf>
    <xf numFmtId="2" fontId="4" fillId="3" borderId="8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2" borderId="8" xfId="0" applyNumberFormat="1" applyFont="1" applyFill="1" applyBorder="1" applyAlignment="1">
      <alignment horizontal="center" vertical="center"/>
    </xf>
    <xf numFmtId="2" fontId="4" fillId="6" borderId="32" xfId="0" applyNumberFormat="1" applyFont="1" applyFill="1" applyBorder="1" applyAlignment="1">
      <alignment horizontal="center" vertical="center"/>
    </xf>
    <xf numFmtId="2" fontId="4" fillId="6" borderId="33" xfId="0" applyNumberFormat="1" applyFont="1" applyFill="1" applyBorder="1" applyAlignment="1">
      <alignment horizontal="center" vertical="center"/>
    </xf>
    <xf numFmtId="2" fontId="4" fillId="6" borderId="13" xfId="0" applyNumberFormat="1" applyFont="1" applyFill="1" applyBorder="1" applyAlignment="1">
      <alignment horizontal="center" vertical="center"/>
    </xf>
    <xf numFmtId="2" fontId="4" fillId="6" borderId="14" xfId="0" applyNumberFormat="1" applyFont="1" applyFill="1" applyBorder="1" applyAlignment="1">
      <alignment horizontal="center" vertical="center"/>
    </xf>
    <xf numFmtId="2" fontId="4" fillId="7" borderId="28" xfId="0" applyNumberFormat="1" applyFont="1" applyFill="1" applyBorder="1" applyAlignment="1">
      <alignment horizontal="center" vertical="center"/>
    </xf>
    <xf numFmtId="2" fontId="4" fillId="7" borderId="35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2" fontId="4" fillId="0" borderId="29" xfId="0" applyNumberFormat="1" applyFont="1" applyFill="1" applyBorder="1" applyAlignment="1">
      <alignment horizontal="center" vertical="center"/>
    </xf>
    <xf numFmtId="2" fontId="4" fillId="7" borderId="29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6" fillId="4" borderId="0" xfId="0" applyFont="1" applyFill="1" applyBorder="1" applyAlignment="1" applyProtection="1">
      <alignment horizontal="center" vertical="center" wrapText="1"/>
    </xf>
    <xf numFmtId="0" fontId="6" fillId="4" borderId="34" xfId="0" applyFont="1" applyFill="1" applyBorder="1" applyAlignment="1" applyProtection="1">
      <alignment horizontal="center" vertical="center" wrapText="1"/>
    </xf>
    <xf numFmtId="0" fontId="13" fillId="0" borderId="0" xfId="0" applyFont="1" applyFill="1"/>
    <xf numFmtId="0" fontId="13" fillId="0" borderId="0" xfId="0" applyFont="1" applyFill="1" applyBorder="1"/>
    <xf numFmtId="2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Alignment="1">
      <alignment horizontal="center"/>
    </xf>
    <xf numFmtId="2" fontId="13" fillId="0" borderId="0" xfId="0" applyNumberFormat="1" applyFont="1" applyAlignment="1">
      <alignment horizontal="center"/>
    </xf>
    <xf numFmtId="0" fontId="13" fillId="0" borderId="6" xfId="0" applyFont="1" applyBorder="1"/>
    <xf numFmtId="0" fontId="6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7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Alignment="1">
      <alignment horizontal="right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14" fillId="6" borderId="24" xfId="0" applyFont="1" applyFill="1" applyBorder="1" applyAlignment="1">
      <alignment horizontal="center" vertical="center"/>
    </xf>
    <xf numFmtId="0" fontId="14" fillId="8" borderId="41" xfId="0" applyFont="1" applyFill="1" applyBorder="1" applyAlignment="1">
      <alignment horizontal="center" vertical="center"/>
    </xf>
    <xf numFmtId="0" fontId="4" fillId="0" borderId="7" xfId="0" applyFont="1" applyBorder="1" applyAlignment="1" applyProtection="1">
      <alignment vertical="center" wrapText="1"/>
      <protection locked="0"/>
    </xf>
    <xf numFmtId="0" fontId="6" fillId="2" borderId="12" xfId="0" applyFont="1" applyFill="1" applyBorder="1" applyAlignment="1" applyProtection="1">
      <alignment vertical="center" wrapText="1"/>
      <protection locked="0"/>
    </xf>
    <xf numFmtId="0" fontId="4" fillId="0" borderId="7" xfId="0" applyFont="1" applyFill="1" applyBorder="1" applyAlignment="1" applyProtection="1">
      <alignment vertical="center" wrapText="1"/>
      <protection locked="0"/>
    </xf>
    <xf numFmtId="0" fontId="4" fillId="0" borderId="8" xfId="0" applyFont="1" applyBorder="1" applyAlignment="1" applyProtection="1">
      <alignment vertical="center" wrapText="1"/>
      <protection locked="0"/>
    </xf>
    <xf numFmtId="0" fontId="13" fillId="0" borderId="41" xfId="0" applyFont="1" applyFill="1" applyBorder="1" applyAlignment="1">
      <alignment horizontal="center"/>
    </xf>
    <xf numFmtId="0" fontId="13" fillId="0" borderId="39" xfId="0" applyFont="1" applyBorder="1"/>
    <xf numFmtId="0" fontId="4" fillId="0" borderId="8" xfId="0" applyFont="1" applyBorder="1" applyAlignment="1" applyProtection="1">
      <alignment horizontal="left" vertical="center" indent="1"/>
      <protection locked="0"/>
    </xf>
    <xf numFmtId="0" fontId="4" fillId="0" borderId="8" xfId="0" applyFont="1" applyFill="1" applyBorder="1" applyAlignment="1" applyProtection="1">
      <alignment horizontal="left" vertical="center" indent="1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8" xfId="0" applyFont="1" applyFill="1" applyBorder="1" applyAlignment="1" applyProtection="1">
      <alignment vertical="center"/>
      <protection locked="0"/>
    </xf>
    <xf numFmtId="0" fontId="9" fillId="0" borderId="8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12" fillId="2" borderId="25" xfId="0" applyFont="1" applyFill="1" applyBorder="1" applyAlignment="1" applyProtection="1">
      <alignment horizontal="center" vertical="center"/>
    </xf>
    <xf numFmtId="0" fontId="14" fillId="9" borderId="28" xfId="0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9" fillId="9" borderId="48" xfId="0" applyFont="1" applyFill="1" applyBorder="1" applyAlignment="1">
      <alignment wrapText="1"/>
    </xf>
    <xf numFmtId="0" fontId="9" fillId="9" borderId="24" xfId="0" applyFont="1" applyFill="1" applyBorder="1" applyAlignment="1">
      <alignment horizontal="center" vertical="center" wrapText="1"/>
    </xf>
    <xf numFmtId="0" fontId="9" fillId="9" borderId="43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2" fontId="14" fillId="0" borderId="0" xfId="0" applyNumberFormat="1" applyFont="1" applyFill="1" applyBorder="1" applyAlignment="1" applyProtection="1">
      <alignment wrapText="1"/>
    </xf>
    <xf numFmtId="2" fontId="14" fillId="6" borderId="24" xfId="0" applyNumberFormat="1" applyFont="1" applyFill="1" applyBorder="1" applyAlignment="1">
      <alignment horizontal="center" vertical="center" wrapText="1"/>
    </xf>
    <xf numFmtId="2" fontId="14" fillId="8" borderId="41" xfId="0" applyNumberFormat="1" applyFont="1" applyFill="1" applyBorder="1" applyAlignment="1">
      <alignment horizontal="center" wrapText="1"/>
    </xf>
    <xf numFmtId="2" fontId="14" fillId="2" borderId="8" xfId="0" applyNumberFormat="1" applyFont="1" applyFill="1" applyBorder="1" applyAlignment="1">
      <alignment horizontal="center" wrapText="1"/>
    </xf>
    <xf numFmtId="2" fontId="13" fillId="6" borderId="8" xfId="0" applyNumberFormat="1" applyFont="1" applyFill="1" applyBorder="1" applyAlignment="1">
      <alignment horizontal="center" wrapText="1"/>
    </xf>
    <xf numFmtId="2" fontId="13" fillId="0" borderId="0" xfId="0" applyNumberFormat="1" applyFont="1" applyFill="1" applyBorder="1" applyAlignment="1">
      <alignment horizontal="center" wrapText="1"/>
    </xf>
    <xf numFmtId="2" fontId="14" fillId="0" borderId="0" xfId="0" applyNumberFormat="1" applyFont="1" applyFill="1" applyBorder="1" applyAlignment="1">
      <alignment horizontal="center" wrapText="1"/>
    </xf>
    <xf numFmtId="2" fontId="14" fillId="6" borderId="41" xfId="0" applyNumberFormat="1" applyFont="1" applyFill="1" applyBorder="1" applyAlignment="1">
      <alignment horizontal="center" wrapText="1"/>
    </xf>
    <xf numFmtId="2" fontId="14" fillId="9" borderId="28" xfId="0" applyNumberFormat="1" applyFont="1" applyFill="1" applyBorder="1" applyAlignment="1">
      <alignment horizontal="center" vertical="center" wrapText="1"/>
    </xf>
    <xf numFmtId="2" fontId="14" fillId="2" borderId="8" xfId="0" applyNumberFormat="1" applyFont="1" applyFill="1" applyBorder="1" applyAlignment="1">
      <alignment horizontal="center" vertical="center" wrapText="1"/>
    </xf>
    <xf numFmtId="2" fontId="15" fillId="2" borderId="8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8" xfId="0" applyNumberFormat="1" applyFont="1" applyFill="1" applyBorder="1" applyAlignment="1" applyProtection="1">
      <alignment horizontal="center" vertical="center" wrapText="1"/>
    </xf>
    <xf numFmtId="2" fontId="11" fillId="6" borderId="41" xfId="0" applyNumberFormat="1" applyFont="1" applyFill="1" applyBorder="1" applyAlignment="1">
      <alignment horizontal="center" wrapText="1"/>
    </xf>
    <xf numFmtId="2" fontId="12" fillId="9" borderId="28" xfId="0" applyNumberFormat="1" applyFont="1" applyFill="1" applyBorder="1" applyAlignment="1" applyProtection="1">
      <alignment horizontal="center" vertical="center" wrapText="1"/>
    </xf>
    <xf numFmtId="2" fontId="14" fillId="2" borderId="25" xfId="0" applyNumberFormat="1" applyFont="1" applyFill="1" applyBorder="1" applyAlignment="1">
      <alignment horizontal="center" wrapText="1"/>
    </xf>
    <xf numFmtId="2" fontId="8" fillId="9" borderId="49" xfId="0" applyNumberFormat="1" applyFont="1" applyFill="1" applyBorder="1" applyAlignment="1" applyProtection="1">
      <alignment horizontal="center" vertical="center" wrapText="1"/>
    </xf>
    <xf numFmtId="2" fontId="12" fillId="2" borderId="25" xfId="0" applyNumberFormat="1" applyFont="1" applyFill="1" applyBorder="1" applyAlignment="1" applyProtection="1">
      <alignment horizontal="center" vertical="center" wrapText="1"/>
    </xf>
    <xf numFmtId="2" fontId="14" fillId="2" borderId="8" xfId="0" applyNumberFormat="1" applyFont="1" applyFill="1" applyBorder="1" applyAlignment="1" applyProtection="1">
      <alignment horizontal="center" wrapText="1"/>
    </xf>
    <xf numFmtId="2" fontId="14" fillId="6" borderId="8" xfId="0" applyNumberFormat="1" applyFont="1" applyFill="1" applyBorder="1" applyAlignment="1">
      <alignment horizontal="center" wrapText="1"/>
    </xf>
    <xf numFmtId="2" fontId="13" fillId="6" borderId="8" xfId="0" applyNumberFormat="1" applyFont="1" applyFill="1" applyBorder="1" applyAlignment="1">
      <alignment horizontal="center" vertical="center" wrapText="1"/>
    </xf>
    <xf numFmtId="2" fontId="6" fillId="4" borderId="32" xfId="0" applyNumberFormat="1" applyFont="1" applyFill="1" applyBorder="1" applyAlignment="1" applyProtection="1">
      <alignment horizontal="center" vertical="center" wrapText="1"/>
    </xf>
    <xf numFmtId="2" fontId="6" fillId="5" borderId="7" xfId="0" applyNumberFormat="1" applyFont="1" applyFill="1" applyBorder="1" applyAlignment="1" applyProtection="1">
      <alignment horizontal="center" vertical="center" wrapText="1"/>
    </xf>
    <xf numFmtId="2" fontId="6" fillId="4" borderId="24" xfId="0" applyNumberFormat="1" applyFont="1" applyFill="1" applyBorder="1" applyAlignment="1" applyProtection="1">
      <alignment horizontal="center" vertical="center" wrapText="1"/>
    </xf>
    <xf numFmtId="2" fontId="13" fillId="0" borderId="0" xfId="0" applyNumberFormat="1" applyFont="1" applyAlignment="1">
      <alignment wrapText="1"/>
    </xf>
    <xf numFmtId="2" fontId="13" fillId="2" borderId="8" xfId="0" applyNumberFormat="1" applyFont="1" applyFill="1" applyBorder="1" applyAlignment="1">
      <alignment horizontal="center" wrapText="1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13" fillId="6" borderId="6" xfId="0" applyFont="1" applyFill="1" applyBorder="1" applyAlignment="1">
      <alignment horizontal="center"/>
    </xf>
    <xf numFmtId="0" fontId="6" fillId="2" borderId="38" xfId="0" applyFont="1" applyFill="1" applyBorder="1" applyAlignment="1" applyProtection="1">
      <alignment horizontal="left" vertical="center" wrapText="1"/>
      <protection locked="0"/>
    </xf>
    <xf numFmtId="14" fontId="13" fillId="6" borderId="0" xfId="0" applyNumberFormat="1" applyFont="1" applyFill="1" applyBorder="1" applyAlignment="1"/>
    <xf numFmtId="14" fontId="0" fillId="6" borderId="5" xfId="0" applyNumberForma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42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2" fontId="4" fillId="6" borderId="28" xfId="0" applyNumberFormat="1" applyFont="1" applyFill="1" applyBorder="1" applyAlignment="1">
      <alignment horizontal="center" vertical="center"/>
    </xf>
    <xf numFmtId="2" fontId="4" fillId="6" borderId="29" xfId="0" applyNumberFormat="1" applyFont="1" applyFill="1" applyBorder="1" applyAlignment="1">
      <alignment horizontal="center" vertical="center"/>
    </xf>
    <xf numFmtId="2" fontId="3" fillId="6" borderId="8" xfId="0" applyNumberFormat="1" applyFont="1" applyFill="1" applyBorder="1" applyAlignment="1">
      <alignment horizontal="center"/>
    </xf>
    <xf numFmtId="2" fontId="3" fillId="6" borderId="9" xfId="0" applyNumberFormat="1" applyFont="1" applyFill="1" applyBorder="1" applyAlignment="1">
      <alignment horizontal="center"/>
    </xf>
    <xf numFmtId="14" fontId="4" fillId="0" borderId="10" xfId="0" applyNumberFormat="1" applyFont="1" applyBorder="1" applyAlignment="1">
      <alignment vertical="center" wrapText="1"/>
    </xf>
    <xf numFmtId="0" fontId="14" fillId="0" borderId="0" xfId="0" applyFont="1" applyBorder="1" applyAlignment="1" applyProtection="1">
      <alignment horizontal="center"/>
      <protection locked="0"/>
    </xf>
    <xf numFmtId="2" fontId="14" fillId="0" borderId="0" xfId="0" applyNumberFormat="1" applyFont="1" applyBorder="1" applyAlignment="1" applyProtection="1">
      <alignment wrapText="1"/>
      <protection locked="0"/>
    </xf>
    <xf numFmtId="0" fontId="13" fillId="0" borderId="8" xfId="0" applyFont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45" xfId="0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38" xfId="0" applyBorder="1" applyProtection="1">
      <protection locked="0"/>
    </xf>
    <xf numFmtId="0" fontId="13" fillId="0" borderId="6" xfId="0" applyFon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38" xfId="0" applyFill="1" applyBorder="1" applyProtection="1">
      <protection locked="0"/>
    </xf>
    <xf numFmtId="0" fontId="13" fillId="0" borderId="7" xfId="0" applyFont="1" applyBorder="1" applyProtection="1">
      <protection locked="0"/>
    </xf>
    <xf numFmtId="0" fontId="0" fillId="0" borderId="8" xfId="0" applyBorder="1" applyProtection="1"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2" fontId="6" fillId="0" borderId="8" xfId="0" applyNumberFormat="1" applyFont="1" applyFill="1" applyBorder="1" applyAlignment="1" applyProtection="1">
      <alignment horizontal="center" vertical="center"/>
      <protection locked="0"/>
    </xf>
    <xf numFmtId="0" fontId="21" fillId="9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13" fillId="6" borderId="8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3" fillId="0" borderId="8" xfId="0" applyFont="1" applyFill="1" applyBorder="1" applyAlignment="1">
      <alignment horizontal="center"/>
    </xf>
    <xf numFmtId="2" fontId="6" fillId="11" borderId="8" xfId="0" applyNumberFormat="1" applyFont="1" applyFill="1" applyBorder="1" applyAlignment="1">
      <alignment horizontal="center" vertical="center"/>
    </xf>
    <xf numFmtId="0" fontId="13" fillId="9" borderId="6" xfId="0" applyFont="1" applyFill="1" applyBorder="1"/>
    <xf numFmtId="2" fontId="6" fillId="9" borderId="8" xfId="0" applyNumberFormat="1" applyFont="1" applyFill="1" applyBorder="1" applyAlignment="1" applyProtection="1">
      <alignment horizontal="center" vertical="center" wrapText="1"/>
    </xf>
    <xf numFmtId="0" fontId="14" fillId="9" borderId="8" xfId="0" applyFont="1" applyFill="1" applyBorder="1" applyAlignment="1">
      <alignment horizontal="center"/>
    </xf>
    <xf numFmtId="2" fontId="21" fillId="9" borderId="38" xfId="0" applyNumberFormat="1" applyFont="1" applyFill="1" applyBorder="1" applyAlignment="1">
      <alignment horizontal="center" vertical="center" wrapText="1"/>
    </xf>
    <xf numFmtId="2" fontId="9" fillId="9" borderId="53" xfId="0" applyNumberFormat="1" applyFont="1" applyFill="1" applyBorder="1" applyAlignment="1">
      <alignment horizontal="center" vertical="center" wrapText="1"/>
    </xf>
    <xf numFmtId="2" fontId="14" fillId="8" borderId="52" xfId="0" applyNumberFormat="1" applyFont="1" applyFill="1" applyBorder="1" applyAlignment="1">
      <alignment horizontal="center" vertical="center"/>
    </xf>
    <xf numFmtId="2" fontId="14" fillId="2" borderId="38" xfId="0" applyNumberFormat="1" applyFont="1" applyFill="1" applyBorder="1" applyAlignment="1">
      <alignment horizontal="center"/>
    </xf>
    <xf numFmtId="2" fontId="13" fillId="6" borderId="38" xfId="0" applyNumberFormat="1" applyFont="1" applyFill="1" applyBorder="1" applyAlignment="1">
      <alignment horizontal="center"/>
    </xf>
    <xf numFmtId="2" fontId="14" fillId="0" borderId="19" xfId="0" applyNumberFormat="1" applyFont="1" applyFill="1" applyBorder="1" applyAlignment="1">
      <alignment vertical="center"/>
    </xf>
    <xf numFmtId="2" fontId="14" fillId="9" borderId="54" xfId="0" applyNumberFormat="1" applyFont="1" applyFill="1" applyBorder="1" applyAlignment="1">
      <alignment horizontal="center" vertical="center"/>
    </xf>
    <xf numFmtId="2" fontId="14" fillId="2" borderId="38" xfId="0" applyNumberFormat="1" applyFont="1" applyFill="1" applyBorder="1" applyAlignment="1">
      <alignment horizontal="center" vertical="center"/>
    </xf>
    <xf numFmtId="2" fontId="13" fillId="2" borderId="38" xfId="0" applyNumberFormat="1" applyFont="1" applyFill="1" applyBorder="1" applyAlignment="1">
      <alignment horizontal="center"/>
    </xf>
    <xf numFmtId="2" fontId="15" fillId="2" borderId="38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38" xfId="0" applyNumberFormat="1" applyFont="1" applyFill="1" applyBorder="1" applyAlignment="1" applyProtection="1">
      <alignment horizontal="center" vertical="center"/>
    </xf>
    <xf numFmtId="2" fontId="13" fillId="0" borderId="52" xfId="0" applyNumberFormat="1" applyFont="1" applyFill="1" applyBorder="1" applyAlignment="1">
      <alignment horizontal="center"/>
    </xf>
    <xf numFmtId="2" fontId="14" fillId="2" borderId="55" xfId="0" applyNumberFormat="1" applyFont="1" applyFill="1" applyBorder="1" applyAlignment="1">
      <alignment horizontal="center"/>
    </xf>
    <xf numFmtId="2" fontId="8" fillId="9" borderId="56" xfId="0" applyNumberFormat="1" applyFont="1" applyFill="1" applyBorder="1" applyAlignment="1" applyProtection="1">
      <alignment horizontal="center" vertical="center" wrapText="1"/>
    </xf>
    <xf numFmtId="2" fontId="12" fillId="2" borderId="55" xfId="0" applyNumberFormat="1" applyFont="1" applyFill="1" applyBorder="1" applyAlignment="1" applyProtection="1">
      <alignment horizontal="center" vertical="center"/>
    </xf>
    <xf numFmtId="2" fontId="14" fillId="2" borderId="38" xfId="0" applyNumberFormat="1" applyFont="1" applyFill="1" applyBorder="1" applyAlignment="1" applyProtection="1">
      <alignment horizontal="center"/>
    </xf>
    <xf numFmtId="2" fontId="14" fillId="9" borderId="38" xfId="0" applyNumberFormat="1" applyFont="1" applyFill="1" applyBorder="1" applyAlignment="1">
      <alignment horizontal="center"/>
    </xf>
    <xf numFmtId="2" fontId="6" fillId="4" borderId="57" xfId="0" applyNumberFormat="1" applyFont="1" applyFill="1" applyBorder="1" applyAlignment="1" applyProtection="1">
      <alignment horizontal="center" vertical="center" wrapText="1"/>
    </xf>
    <xf numFmtId="2" fontId="6" fillId="4" borderId="38" xfId="0" applyNumberFormat="1" applyFont="1" applyFill="1" applyBorder="1" applyAlignment="1" applyProtection="1">
      <alignment horizontal="center" vertical="center"/>
    </xf>
    <xf numFmtId="2" fontId="6" fillId="4" borderId="53" xfId="0" applyNumberFormat="1" applyFont="1" applyFill="1" applyBorder="1" applyAlignment="1" applyProtection="1">
      <alignment horizontal="center" vertical="center"/>
    </xf>
    <xf numFmtId="0" fontId="0" fillId="0" borderId="8" xfId="0" applyBorder="1"/>
    <xf numFmtId="0" fontId="0" fillId="0" borderId="8" xfId="0" applyFill="1" applyBorder="1"/>
    <xf numFmtId="0" fontId="6" fillId="0" borderId="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49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 applyProtection="1">
      <alignment horizontal="right" vertical="center" wrapText="1"/>
    </xf>
    <xf numFmtId="14" fontId="4" fillId="0" borderId="0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left" vertical="center" indent="1"/>
      <protection locked="0"/>
    </xf>
    <xf numFmtId="0" fontId="6" fillId="4" borderId="0" xfId="0" applyFont="1" applyFill="1" applyBorder="1" applyAlignment="1" applyProtection="1">
      <alignment horizontal="center" vertical="center" wrapText="1"/>
    </xf>
    <xf numFmtId="0" fontId="6" fillId="4" borderId="34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34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0" fontId="9" fillId="2" borderId="8" xfId="0" applyFont="1" applyFill="1" applyBorder="1" applyAlignment="1" applyProtection="1">
      <alignment horizontal="left" indent="1"/>
      <protection locked="0"/>
    </xf>
    <xf numFmtId="0" fontId="9" fillId="2" borderId="8" xfId="0" applyFont="1" applyFill="1" applyBorder="1" applyAlignment="1" applyProtection="1">
      <alignment horizontal="left" wrapText="1" indent="1"/>
      <protection locked="0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6" fillId="9" borderId="8" xfId="0" applyFont="1" applyFill="1" applyBorder="1" applyAlignment="1" applyProtection="1">
      <alignment horizontal="left" vertical="center"/>
    </xf>
    <xf numFmtId="0" fontId="14" fillId="2" borderId="8" xfId="0" applyFont="1" applyFill="1" applyBorder="1" applyAlignment="1" applyProtection="1">
      <alignment horizontal="left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1" fontId="18" fillId="0" borderId="18" xfId="0" applyNumberFormat="1" applyFont="1" applyFill="1" applyBorder="1" applyAlignment="1" applyProtection="1">
      <alignment horizontal="left" vertical="top" wrapText="1"/>
      <protection locked="0"/>
    </xf>
    <xf numFmtId="1" fontId="18" fillId="0" borderId="4" xfId="0" applyNumberFormat="1" applyFont="1" applyFill="1" applyBorder="1" applyAlignment="1" applyProtection="1">
      <alignment horizontal="left" vertical="top" wrapText="1"/>
      <protection locked="0"/>
    </xf>
    <xf numFmtId="1" fontId="18" fillId="0" borderId="20" xfId="0" applyNumberFormat="1" applyFont="1" applyFill="1" applyBorder="1" applyAlignment="1" applyProtection="1">
      <alignment horizontal="left" vertical="top" wrapText="1"/>
      <protection locked="0"/>
    </xf>
    <xf numFmtId="1" fontId="18" fillId="0" borderId="21" xfId="0" applyNumberFormat="1" applyFont="1" applyFill="1" applyBorder="1" applyAlignment="1" applyProtection="1">
      <alignment horizontal="left" vertical="top" wrapText="1"/>
      <protection locked="0"/>
    </xf>
    <xf numFmtId="0" fontId="17" fillId="0" borderId="22" xfId="0" applyFont="1" applyBorder="1" applyAlignment="1" applyProtection="1">
      <alignment horizontal="left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7" fillId="0" borderId="15" xfId="0" applyFont="1" applyBorder="1" applyAlignment="1" applyProtection="1">
      <alignment horizontal="left" vertical="top" wrapText="1"/>
      <protection locked="0"/>
    </xf>
    <xf numFmtId="0" fontId="17" fillId="0" borderId="17" xfId="0" applyFont="1" applyBorder="1" applyAlignment="1" applyProtection="1">
      <alignment horizontal="left" vertical="top" wrapText="1"/>
      <protection locked="0"/>
    </xf>
    <xf numFmtId="2" fontId="7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2" fillId="9" borderId="40" xfId="0" applyFont="1" applyFill="1" applyBorder="1" applyAlignment="1">
      <alignment horizontal="center" vertical="center"/>
    </xf>
    <xf numFmtId="0" fontId="2" fillId="9" borderId="27" xfId="0" applyFont="1" applyFill="1" applyBorder="1" applyAlignment="1">
      <alignment horizontal="center" vertical="center"/>
    </xf>
    <xf numFmtId="0" fontId="8" fillId="9" borderId="28" xfId="0" applyFont="1" applyFill="1" applyBorder="1" applyAlignment="1" applyProtection="1">
      <alignment horizontal="center" vertical="center"/>
    </xf>
    <xf numFmtId="0" fontId="8" fillId="9" borderId="49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left" vertical="center" wrapText="1"/>
      <protection locked="0"/>
    </xf>
    <xf numFmtId="0" fontId="9" fillId="9" borderId="41" xfId="0" applyFont="1" applyFill="1" applyBorder="1" applyAlignment="1">
      <alignment horizontal="center" vertical="center"/>
    </xf>
    <xf numFmtId="0" fontId="9" fillId="9" borderId="52" xfId="0" applyFont="1" applyFill="1" applyBorder="1" applyAlignment="1">
      <alignment horizontal="center" vertical="center"/>
    </xf>
    <xf numFmtId="0" fontId="2" fillId="9" borderId="44" xfId="0" applyFont="1" applyFill="1" applyBorder="1" applyAlignment="1">
      <alignment horizontal="center"/>
    </xf>
    <xf numFmtId="0" fontId="2" fillId="9" borderId="37" xfId="0" applyFont="1" applyFill="1" applyBorder="1" applyAlignment="1">
      <alignment horizontal="center"/>
    </xf>
    <xf numFmtId="0" fontId="6" fillId="2" borderId="25" xfId="0" applyFont="1" applyFill="1" applyBorder="1" applyAlignment="1" applyProtection="1">
      <alignment horizontal="left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12" fillId="2" borderId="25" xfId="0" applyFont="1" applyFill="1" applyBorder="1" applyAlignment="1" applyProtection="1">
      <alignment horizontal="left" vertical="center"/>
    </xf>
    <xf numFmtId="0" fontId="14" fillId="2" borderId="8" xfId="0" applyFont="1" applyFill="1" applyBorder="1" applyAlignment="1" applyProtection="1">
      <alignment horizontal="left" wrapText="1"/>
    </xf>
    <xf numFmtId="0" fontId="9" fillId="2" borderId="8" xfId="0" applyFont="1" applyFill="1" applyBorder="1" applyAlignment="1" applyProtection="1">
      <alignment horizontal="left" vertical="top" wrapText="1" indent="1"/>
      <protection locked="0"/>
    </xf>
    <xf numFmtId="0" fontId="23" fillId="12" borderId="24" xfId="0" applyFont="1" applyFill="1" applyBorder="1" applyAlignment="1">
      <alignment horizontal="center" wrapText="1"/>
    </xf>
    <xf numFmtId="0" fontId="23" fillId="12" borderId="13" xfId="0" applyFont="1" applyFill="1" applyBorder="1" applyAlignment="1">
      <alignment horizontal="center" wrapText="1"/>
    </xf>
    <xf numFmtId="0" fontId="23" fillId="12" borderId="25" xfId="0" applyFont="1" applyFill="1" applyBorder="1" applyAlignment="1">
      <alignment horizontal="center" wrapText="1"/>
    </xf>
    <xf numFmtId="0" fontId="10" fillId="9" borderId="18" xfId="0" applyFont="1" applyFill="1" applyBorder="1" applyAlignment="1" applyProtection="1">
      <alignment horizontal="center"/>
    </xf>
    <xf numFmtId="0" fontId="10" fillId="9" borderId="19" xfId="0" applyFont="1" applyFill="1" applyBorder="1" applyAlignment="1" applyProtection="1">
      <alignment horizontal="center"/>
    </xf>
    <xf numFmtId="0" fontId="10" fillId="9" borderId="31" xfId="0" applyFont="1" applyFill="1" applyBorder="1" applyAlignment="1" applyProtection="1">
      <alignment horizontal="center"/>
    </xf>
    <xf numFmtId="0" fontId="10" fillId="9" borderId="10" xfId="0" applyFont="1" applyFill="1" applyBorder="1" applyAlignment="1">
      <alignment horizontal="center"/>
    </xf>
    <xf numFmtId="0" fontId="10" fillId="9" borderId="0" xfId="0" applyFont="1" applyFill="1" applyBorder="1" applyAlignment="1">
      <alignment horizontal="center"/>
    </xf>
    <xf numFmtId="0" fontId="10" fillId="9" borderId="34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6" borderId="31" xfId="0" applyFont="1" applyFill="1" applyBorder="1" applyAlignment="1">
      <alignment horizontal="center"/>
    </xf>
    <xf numFmtId="0" fontId="9" fillId="9" borderId="46" xfId="0" applyFont="1" applyFill="1" applyBorder="1" applyAlignment="1">
      <alignment horizontal="center" vertical="center" wrapText="1"/>
    </xf>
    <xf numFmtId="0" fontId="9" fillId="9" borderId="47" xfId="0" applyFont="1" applyFill="1" applyBorder="1" applyAlignment="1">
      <alignment horizontal="center" vertical="center" wrapText="1"/>
    </xf>
    <xf numFmtId="0" fontId="9" fillId="9" borderId="50" xfId="0" applyFont="1" applyFill="1" applyBorder="1" applyAlignment="1">
      <alignment horizontal="center" vertical="center" wrapText="1"/>
    </xf>
    <xf numFmtId="0" fontId="9" fillId="9" borderId="39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 applyProtection="1">
      <alignment horizontal="left" vertical="center" wrapText="1"/>
      <protection locked="0"/>
    </xf>
    <xf numFmtId="0" fontId="6" fillId="2" borderId="7" xfId="0" applyFont="1" applyFill="1" applyBorder="1" applyAlignment="1" applyProtection="1">
      <alignment horizontal="left" vertical="center" wrapText="1"/>
      <protection locked="0"/>
    </xf>
    <xf numFmtId="2" fontId="6" fillId="0" borderId="6" xfId="0" applyNumberFormat="1" applyFont="1" applyFill="1" applyBorder="1" applyAlignment="1">
      <alignment horizontal="left" vertical="center" wrapText="1"/>
    </xf>
    <xf numFmtId="2" fontId="6" fillId="0" borderId="8" xfId="0" applyNumberFormat="1" applyFont="1" applyFill="1" applyBorder="1" applyAlignment="1">
      <alignment horizontal="left" vertical="center" wrapText="1"/>
    </xf>
    <xf numFmtId="2" fontId="6" fillId="0" borderId="43" xfId="0" applyNumberFormat="1" applyFont="1" applyFill="1" applyBorder="1" applyAlignment="1">
      <alignment horizontal="left" vertical="center" wrapText="1"/>
    </xf>
    <xf numFmtId="2" fontId="6" fillId="0" borderId="28" xfId="0" applyNumberFormat="1" applyFont="1" applyFill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2" fontId="15" fillId="0" borderId="0" xfId="0" applyNumberFormat="1" applyFont="1" applyFill="1" applyBorder="1" applyAlignment="1" applyProtection="1">
      <alignment horizontal="center"/>
      <protection locked="0"/>
    </xf>
    <xf numFmtId="2" fontId="15" fillId="0" borderId="5" xfId="0" applyNumberFormat="1" applyFont="1" applyFill="1" applyBorder="1" applyAlignment="1" applyProtection="1">
      <alignment horizontal="center"/>
      <protection locked="0"/>
    </xf>
    <xf numFmtId="0" fontId="14" fillId="6" borderId="16" xfId="0" applyFont="1" applyFill="1" applyBorder="1" applyAlignment="1" applyProtection="1">
      <alignment horizontal="center" vertical="center"/>
    </xf>
    <xf numFmtId="0" fontId="14" fillId="6" borderId="17" xfId="0" applyFont="1" applyFill="1" applyBorder="1" applyAlignment="1" applyProtection="1">
      <alignment horizontal="center" vertical="center"/>
    </xf>
    <xf numFmtId="2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8" xfId="0" applyNumberFormat="1" applyFont="1" applyBorder="1" applyAlignment="1">
      <alignment horizontal="left" vertical="center" wrapText="1"/>
    </xf>
    <xf numFmtId="2" fontId="6" fillId="0" borderId="31" xfId="0" applyNumberFormat="1" applyFont="1" applyBorder="1" applyAlignment="1">
      <alignment horizontal="left" vertical="center" wrapText="1"/>
    </xf>
    <xf numFmtId="2" fontId="4" fillId="3" borderId="8" xfId="0" applyNumberFormat="1" applyFont="1" applyFill="1" applyBorder="1" applyAlignment="1">
      <alignment horizontal="left" vertical="center" wrapText="1" indent="1"/>
    </xf>
    <xf numFmtId="2" fontId="6" fillId="2" borderId="8" xfId="0" applyNumberFormat="1" applyFont="1" applyFill="1" applyBorder="1" applyAlignment="1">
      <alignment horizontal="left" vertical="center" wrapText="1"/>
    </xf>
    <xf numFmtId="2" fontId="6" fillId="3" borderId="8" xfId="0" applyNumberFormat="1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7" fillId="6" borderId="0" xfId="0" applyNumberFormat="1" applyFont="1" applyFill="1" applyBorder="1" applyAlignment="1">
      <alignment horizontal="center" vertical="center" wrapText="1"/>
    </xf>
    <xf numFmtId="2" fontId="7" fillId="6" borderId="5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left" vertical="center" wrapText="1"/>
    </xf>
    <xf numFmtId="2" fontId="6" fillId="0" borderId="34" xfId="0" applyNumberFormat="1" applyFont="1" applyBorder="1" applyAlignment="1">
      <alignment horizontal="left" vertical="center" wrapText="1"/>
    </xf>
    <xf numFmtId="2" fontId="6" fillId="7" borderId="30" xfId="0" applyNumberFormat="1" applyFont="1" applyFill="1" applyBorder="1" applyAlignment="1">
      <alignment horizontal="left" vertical="center" wrapText="1"/>
    </xf>
    <xf numFmtId="2" fontId="6" fillId="7" borderId="27" xfId="0" applyNumberFormat="1" applyFont="1" applyFill="1" applyBorder="1" applyAlignment="1">
      <alignment horizontal="left" vertical="center" wrapText="1"/>
    </xf>
    <xf numFmtId="2" fontId="6" fillId="2" borderId="8" xfId="0" applyNumberFormat="1" applyFont="1" applyFill="1" applyBorder="1" applyAlignment="1">
      <alignment horizontal="left" vertical="center"/>
    </xf>
    <xf numFmtId="2" fontId="4" fillId="3" borderId="8" xfId="0" applyNumberFormat="1" applyFont="1" applyFill="1" applyBorder="1" applyAlignment="1">
      <alignment horizontal="left" vertical="center" indent="1"/>
    </xf>
    <xf numFmtId="2" fontId="3" fillId="3" borderId="8" xfId="0" applyNumberFormat="1" applyFont="1" applyFill="1" applyBorder="1" applyAlignment="1">
      <alignment horizontal="left" indent="1"/>
    </xf>
    <xf numFmtId="2" fontId="6" fillId="11" borderId="8" xfId="0" applyNumberFormat="1" applyFont="1" applyFill="1" applyBorder="1" applyAlignment="1">
      <alignment horizontal="left" vertical="center" wrapText="1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6" fillId="0" borderId="51" xfId="0" applyNumberFormat="1" applyFont="1" applyFill="1" applyBorder="1" applyAlignment="1">
      <alignment horizontal="left" vertical="center" wrapText="1"/>
    </xf>
    <xf numFmtId="2" fontId="6" fillId="0" borderId="4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2" fontId="6" fillId="2" borderId="25" xfId="0" applyNumberFormat="1" applyFont="1" applyFill="1" applyBorder="1" applyAlignment="1">
      <alignment horizontal="left" vertic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5" fillId="0" borderId="0" xfId="0" applyFont="1" applyFill="1" applyBorder="1" applyAlignment="1" applyProtection="1">
      <alignment wrapText="1"/>
      <protection locked="0"/>
    </xf>
    <xf numFmtId="0" fontId="14" fillId="0" borderId="0" xfId="0" applyFont="1" applyBorder="1" applyAlignment="1" applyProtection="1">
      <protection locked="0"/>
    </xf>
    <xf numFmtId="14" fontId="13" fillId="10" borderId="0" xfId="0" applyNumberFormat="1" applyFont="1" applyFill="1" applyBorder="1" applyAlignment="1" applyProtection="1">
      <protection locked="0"/>
    </xf>
    <xf numFmtId="0" fontId="16" fillId="0" borderId="53" xfId="0" applyFont="1" applyBorder="1" applyAlignment="1">
      <alignment horizontal="center"/>
    </xf>
    <xf numFmtId="0" fontId="16" fillId="0" borderId="58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49" fontId="15" fillId="0" borderId="59" xfId="0" applyNumberFormat="1" applyFont="1" applyFill="1" applyBorder="1" applyAlignment="1" applyProtection="1">
      <alignment vertical="center" wrapText="1"/>
      <protection locked="0"/>
    </xf>
    <xf numFmtId="49" fontId="15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9" xfId="0" applyFont="1" applyFill="1" applyBorder="1" applyAlignment="1" applyProtection="1">
      <alignment wrapText="1"/>
      <protection locked="0"/>
    </xf>
    <xf numFmtId="0" fontId="0" fillId="0" borderId="34" xfId="0" applyBorder="1"/>
    <xf numFmtId="0" fontId="14" fillId="0" borderId="59" xfId="0" applyFont="1" applyBorder="1" applyAlignment="1" applyProtection="1">
      <protection locked="0"/>
    </xf>
    <xf numFmtId="0" fontId="14" fillId="0" borderId="55" xfId="0" applyFont="1" applyBorder="1" applyAlignment="1" applyProtection="1">
      <protection locked="0"/>
    </xf>
    <xf numFmtId="0" fontId="14" fillId="0" borderId="60" xfId="0" applyFont="1" applyBorder="1" applyAlignment="1" applyProtection="1">
      <protection locked="0"/>
    </xf>
    <xf numFmtId="0" fontId="14" fillId="10" borderId="60" xfId="0" applyFont="1" applyFill="1" applyBorder="1" applyAlignment="1" applyProtection="1">
      <alignment vertical="center"/>
      <protection locked="0"/>
    </xf>
    <xf numFmtId="0" fontId="0" fillId="0" borderId="61" xfId="0" applyBorder="1"/>
    <xf numFmtId="0" fontId="13" fillId="0" borderId="0" xfId="0" applyFont="1" applyBorder="1"/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left" vertical="center"/>
    </xf>
    <xf numFmtId="2" fontId="4" fillId="0" borderId="0" xfId="0" applyNumberFormat="1" applyFont="1" applyBorder="1" applyAlignment="1" applyProtection="1">
      <alignment vertical="center"/>
      <protection locked="0"/>
    </xf>
    <xf numFmtId="2" fontId="4" fillId="0" borderId="0" xfId="0" applyNumberFormat="1" applyFont="1" applyBorder="1" applyAlignment="1" applyProtection="1">
      <alignment horizontal="center" vertical="center"/>
      <protection locked="0"/>
    </xf>
    <xf numFmtId="0" fontId="0" fillId="0" borderId="45" xfId="0" applyBorder="1"/>
    <xf numFmtId="0" fontId="6" fillId="0" borderId="58" xfId="0" applyFont="1" applyBorder="1" applyAlignment="1" applyProtection="1">
      <alignment horizontal="left" vertical="center" wrapText="1"/>
    </xf>
    <xf numFmtId="0" fontId="6" fillId="0" borderId="58" xfId="0" applyFont="1" applyBorder="1" applyAlignment="1" applyProtection="1">
      <alignment horizontal="center" vertical="center" wrapText="1"/>
      <protection locked="0"/>
    </xf>
    <xf numFmtId="0" fontId="6" fillId="0" borderId="58" xfId="0" applyFont="1" applyBorder="1" applyAlignment="1" applyProtection="1">
      <alignment horizontal="center" vertical="center"/>
      <protection locked="0"/>
    </xf>
    <xf numFmtId="0" fontId="6" fillId="0" borderId="58" xfId="0" applyFont="1" applyFill="1" applyBorder="1" applyAlignment="1" applyProtection="1">
      <alignment horizontal="center" vertical="center"/>
      <protection locked="0"/>
    </xf>
    <xf numFmtId="2" fontId="6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58" xfId="0" applyFont="1" applyBorder="1" applyAlignment="1">
      <alignment horizontal="center"/>
    </xf>
    <xf numFmtId="0" fontId="6" fillId="0" borderId="53" xfId="0" applyFont="1" applyBorder="1" applyAlignment="1" applyProtection="1">
      <alignment horizontal="left" vertical="center" wrapText="1"/>
    </xf>
    <xf numFmtId="2" fontId="13" fillId="0" borderId="58" xfId="0" applyNumberFormat="1" applyFont="1" applyBorder="1" applyAlignment="1">
      <alignment horizontal="center"/>
    </xf>
    <xf numFmtId="0" fontId="13" fillId="0" borderId="59" xfId="0" applyFont="1" applyBorder="1"/>
    <xf numFmtId="0" fontId="6" fillId="0" borderId="55" xfId="0" applyFont="1" applyBorder="1" applyAlignment="1" applyProtection="1">
      <alignment horizontal="center" vertical="center" wrapText="1"/>
      <protection locked="0"/>
    </xf>
    <xf numFmtId="0" fontId="6" fillId="0" borderId="60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isi&#243;n%20de%20Evaluaci&#243;n%20Interna\ejemplos\Formato_presupuestoUTP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GLOSE"/>
      <sheetName val="3.2 PRESUPUESTO"/>
    </sheetNames>
    <sheetDataSet>
      <sheetData sheetId="0">
        <row r="35">
          <cell r="D35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71"/>
  <sheetViews>
    <sheetView tabSelected="1" view="pageBreakPreview" zoomScale="60" zoomScaleNormal="98" workbookViewId="0">
      <selection activeCell="C176" sqref="C176:C177"/>
    </sheetView>
  </sheetViews>
  <sheetFormatPr baseColWidth="10" defaultRowHeight="15" x14ac:dyDescent="0.25"/>
  <cols>
    <col min="1" max="1" width="8.28515625" style="20" customWidth="1"/>
    <col min="2" max="2" width="25.7109375" customWidth="1"/>
    <col min="3" max="3" width="10" style="13" customWidth="1"/>
    <col min="4" max="4" width="8.7109375" style="13" customWidth="1"/>
    <col min="5" max="5" width="18.5703125" customWidth="1"/>
    <col min="6" max="6" width="7.7109375" style="137" customWidth="1"/>
    <col min="7" max="7" width="8.140625" style="34" customWidth="1"/>
    <col min="8" max="8" width="10" style="86" customWidth="1"/>
    <col min="9" max="9" width="15.85546875" customWidth="1"/>
    <col min="11" max="11" width="13.5703125" customWidth="1"/>
  </cols>
  <sheetData>
    <row r="1" spans="1:12" ht="15" customHeight="1" thickBot="1" x14ac:dyDescent="0.35">
      <c r="A1" s="329" t="s">
        <v>44</v>
      </c>
      <c r="B1" s="330"/>
      <c r="C1" s="330"/>
      <c r="D1" s="330"/>
      <c r="E1" s="330"/>
      <c r="F1" s="330"/>
      <c r="G1" s="330"/>
      <c r="H1" s="330"/>
      <c r="I1" s="331"/>
      <c r="K1" s="231" t="s">
        <v>35</v>
      </c>
      <c r="L1" s="232"/>
    </row>
    <row r="2" spans="1:12" ht="15" customHeight="1" x14ac:dyDescent="0.25">
      <c r="A2" s="332" t="s">
        <v>45</v>
      </c>
      <c r="B2" s="209"/>
      <c r="C2" s="209"/>
      <c r="D2" s="209"/>
      <c r="E2" s="209"/>
      <c r="F2" s="209"/>
      <c r="G2" s="209"/>
      <c r="H2" s="209"/>
      <c r="I2" s="333"/>
      <c r="K2" s="233" t="s">
        <v>94</v>
      </c>
      <c r="L2" s="234"/>
    </row>
    <row r="3" spans="1:12" ht="25.15" customHeight="1" x14ac:dyDescent="0.25">
      <c r="A3" s="334" t="s">
        <v>0</v>
      </c>
      <c r="B3" s="214"/>
      <c r="C3" s="214"/>
      <c r="D3" s="214"/>
      <c r="E3" s="214"/>
      <c r="F3" s="214"/>
      <c r="G3" s="214"/>
      <c r="H3" s="214"/>
      <c r="I3" s="335"/>
      <c r="K3" s="235"/>
      <c r="L3" s="236"/>
    </row>
    <row r="4" spans="1:12" ht="14.45" customHeight="1" x14ac:dyDescent="0.25">
      <c r="A4" s="336" t="s">
        <v>46</v>
      </c>
      <c r="B4" s="326"/>
      <c r="C4" s="327"/>
      <c r="D4" s="326"/>
      <c r="E4" s="326"/>
      <c r="F4" s="326"/>
      <c r="G4" s="326"/>
      <c r="H4" s="326"/>
      <c r="I4" s="337"/>
      <c r="K4" s="237" t="s">
        <v>63</v>
      </c>
      <c r="L4" s="238"/>
    </row>
    <row r="5" spans="1:12" ht="21" customHeight="1" thickBot="1" x14ac:dyDescent="0.3">
      <c r="A5" s="338" t="s">
        <v>56</v>
      </c>
      <c r="B5" s="2"/>
      <c r="C5" s="157" t="s">
        <v>1</v>
      </c>
      <c r="D5" s="328"/>
      <c r="E5" s="328"/>
      <c r="F5" s="158" t="s">
        <v>62</v>
      </c>
      <c r="G5" s="328"/>
      <c r="H5" s="328"/>
      <c r="I5" s="337"/>
      <c r="K5" s="239"/>
      <c r="L5" s="240"/>
    </row>
    <row r="6" spans="1:12" ht="21" customHeight="1" x14ac:dyDescent="0.25">
      <c r="A6" s="339" t="s">
        <v>55</v>
      </c>
      <c r="B6" s="340"/>
      <c r="C6" s="341"/>
      <c r="D6" s="341"/>
      <c r="E6" s="341"/>
      <c r="F6" s="341"/>
      <c r="G6" s="341"/>
      <c r="H6" s="341"/>
      <c r="I6" s="342"/>
    </row>
    <row r="7" spans="1:12" s="1" customFormat="1" ht="21" customHeight="1" thickBot="1" x14ac:dyDescent="0.3">
      <c r="A7" s="82"/>
      <c r="B7" s="53"/>
      <c r="C7" s="54"/>
      <c r="D7" s="55"/>
      <c r="E7" s="56"/>
      <c r="F7" s="114"/>
      <c r="G7" s="36"/>
      <c r="H7" s="84"/>
    </row>
    <row r="8" spans="1:12" ht="14.45" customHeight="1" x14ac:dyDescent="0.25">
      <c r="A8" s="262" t="s">
        <v>58</v>
      </c>
      <c r="B8" s="263"/>
      <c r="C8" s="263"/>
      <c r="D8" s="263"/>
      <c r="E8" s="263"/>
      <c r="F8" s="264"/>
      <c r="G8" s="248" t="s">
        <v>57</v>
      </c>
      <c r="H8" s="249"/>
      <c r="I8" s="259" t="s">
        <v>122</v>
      </c>
    </row>
    <row r="9" spans="1:12" ht="18" customHeight="1" x14ac:dyDescent="0.25">
      <c r="A9" s="265" t="s">
        <v>3</v>
      </c>
      <c r="B9" s="266"/>
      <c r="C9" s="266"/>
      <c r="D9" s="266"/>
      <c r="E9" s="266"/>
      <c r="F9" s="267"/>
      <c r="G9" s="176" t="s">
        <v>6</v>
      </c>
      <c r="H9" s="185" t="s">
        <v>95</v>
      </c>
      <c r="I9" s="260"/>
    </row>
    <row r="10" spans="1:12" ht="28.15" customHeight="1" thickBot="1" x14ac:dyDescent="0.3">
      <c r="A10" s="272" t="s">
        <v>90</v>
      </c>
      <c r="B10" s="92" t="s">
        <v>52</v>
      </c>
      <c r="C10" s="46" t="s">
        <v>54</v>
      </c>
      <c r="D10" s="31" t="s">
        <v>53</v>
      </c>
      <c r="E10" s="31" t="s">
        <v>49</v>
      </c>
      <c r="F10" s="115" t="s">
        <v>51</v>
      </c>
      <c r="G10" s="111"/>
      <c r="H10" s="186"/>
      <c r="I10" s="261"/>
    </row>
    <row r="11" spans="1:12" x14ac:dyDescent="0.25">
      <c r="A11" s="273"/>
      <c r="B11" s="250" t="s">
        <v>7</v>
      </c>
      <c r="C11" s="250"/>
      <c r="D11" s="250"/>
      <c r="E11" s="251"/>
      <c r="F11" s="116">
        <f>F12+F19+F22+F25</f>
        <v>0</v>
      </c>
      <c r="G11" s="93">
        <f>G12+G19+G22+G25</f>
        <v>0</v>
      </c>
      <c r="H11" s="187">
        <f>H12+H19+H22+H25</f>
        <v>0</v>
      </c>
      <c r="I11" s="205"/>
    </row>
    <row r="12" spans="1:12" x14ac:dyDescent="0.25">
      <c r="A12" s="87"/>
      <c r="B12" s="247" t="s">
        <v>34</v>
      </c>
      <c r="C12" s="247"/>
      <c r="D12" s="247"/>
      <c r="E12" s="247"/>
      <c r="F12" s="117">
        <f>SUM(F13:F17)</f>
        <v>0</v>
      </c>
      <c r="G12" s="26">
        <f>SUM(G13:G17)</f>
        <v>0</v>
      </c>
      <c r="H12" s="188">
        <f>SUM(H13:H17)</f>
        <v>0</v>
      </c>
      <c r="I12" s="205"/>
    </row>
    <row r="13" spans="1:12" x14ac:dyDescent="0.25">
      <c r="A13" s="140" t="s">
        <v>66</v>
      </c>
      <c r="B13" s="91"/>
      <c r="C13" s="23"/>
      <c r="D13" s="23"/>
      <c r="E13" s="28"/>
      <c r="F13" s="118" t="str">
        <f>IF(C13=0," ",((C13*D13*$C$6)+((C13*D13*$C$6)*9.15%)+((C13*D13*$C$6)*8.33%)+((C13*D13*$C$6)*8.33%)+((366/12)*$C$6)))</f>
        <v xml:space="preserve"> </v>
      </c>
      <c r="G13" s="159">
        <v>0</v>
      </c>
      <c r="H13" s="189" t="str">
        <f>IF(F13=" "," ",(F13-G13))</f>
        <v xml:space="preserve"> </v>
      </c>
      <c r="I13" s="205"/>
    </row>
    <row r="14" spans="1:12" x14ac:dyDescent="0.25">
      <c r="A14" s="140" t="s">
        <v>66</v>
      </c>
      <c r="B14" s="91"/>
      <c r="C14" s="23"/>
      <c r="D14" s="23"/>
      <c r="E14" s="28"/>
      <c r="F14" s="118" t="str">
        <f t="shared" ref="F14:F18" si="0">IF(C14=0," ",((C14*D14*$C$6)+((C14*D14*$C$6)*9.15%)+((C14*D14*$C$6)*8.33%)+((C14*D14*$C$6)*8.33%)+((366/12)*$C$6)))</f>
        <v xml:space="preserve"> </v>
      </c>
      <c r="G14" s="159">
        <v>0</v>
      </c>
      <c r="H14" s="189" t="str">
        <f t="shared" ref="H14:H18" si="1">IF(F14=" "," ",(F14-G14))</f>
        <v xml:space="preserve"> </v>
      </c>
      <c r="I14" s="205"/>
    </row>
    <row r="15" spans="1:12" x14ac:dyDescent="0.25">
      <c r="A15" s="140" t="s">
        <v>66</v>
      </c>
      <c r="B15" s="91"/>
      <c r="C15" s="23"/>
      <c r="D15" s="23"/>
      <c r="E15" s="28"/>
      <c r="F15" s="118" t="str">
        <f t="shared" si="0"/>
        <v xml:space="preserve"> </v>
      </c>
      <c r="G15" s="159">
        <v>0</v>
      </c>
      <c r="H15" s="189" t="str">
        <f t="shared" si="1"/>
        <v xml:space="preserve"> </v>
      </c>
      <c r="I15" s="205"/>
      <c r="K15" s="1"/>
      <c r="L15" s="1"/>
    </row>
    <row r="16" spans="1:12" x14ac:dyDescent="0.25">
      <c r="A16" s="140" t="s">
        <v>66</v>
      </c>
      <c r="B16" s="91"/>
      <c r="C16" s="23"/>
      <c r="D16" s="23"/>
      <c r="E16" s="28"/>
      <c r="F16" s="118" t="str">
        <f t="shared" si="0"/>
        <v xml:space="preserve"> </v>
      </c>
      <c r="G16" s="159">
        <v>0</v>
      </c>
      <c r="H16" s="189" t="str">
        <f t="shared" si="1"/>
        <v xml:space="preserve"> </v>
      </c>
      <c r="I16" s="205"/>
      <c r="K16" s="1"/>
      <c r="L16" s="1"/>
    </row>
    <row r="17" spans="1:12" x14ac:dyDescent="0.25">
      <c r="A17" s="140" t="s">
        <v>66</v>
      </c>
      <c r="B17" s="91"/>
      <c r="C17" s="23"/>
      <c r="D17" s="23"/>
      <c r="E17" s="28"/>
      <c r="F17" s="118" t="str">
        <f t="shared" si="0"/>
        <v xml:space="preserve"> </v>
      </c>
      <c r="G17" s="159">
        <v>0</v>
      </c>
      <c r="H17" s="189" t="str">
        <f t="shared" si="1"/>
        <v xml:space="preserve"> </v>
      </c>
      <c r="I17" s="205"/>
      <c r="K17" s="90"/>
      <c r="L17" s="1"/>
    </row>
    <row r="18" spans="1:12" x14ac:dyDescent="0.25">
      <c r="A18" s="140" t="s">
        <v>66</v>
      </c>
      <c r="B18" s="28"/>
      <c r="C18" s="23"/>
      <c r="D18" s="23"/>
      <c r="E18" s="28"/>
      <c r="F18" s="118" t="str">
        <f t="shared" si="0"/>
        <v xml:space="preserve"> </v>
      </c>
      <c r="G18" s="159">
        <v>0</v>
      </c>
      <c r="H18" s="189" t="str">
        <f t="shared" si="1"/>
        <v xml:space="preserve"> </v>
      </c>
      <c r="I18" s="205"/>
      <c r="K18" s="90"/>
      <c r="L18" s="1"/>
    </row>
    <row r="19" spans="1:12" x14ac:dyDescent="0.25">
      <c r="A19" s="87"/>
      <c r="B19" s="247" t="s">
        <v>107</v>
      </c>
      <c r="C19" s="247"/>
      <c r="D19" s="247"/>
      <c r="E19" s="247"/>
      <c r="F19" s="117">
        <f>SUM(F20:F21)</f>
        <v>0</v>
      </c>
      <c r="G19" s="26">
        <f>SUM(G20:G21)</f>
        <v>0</v>
      </c>
      <c r="H19" s="188">
        <f>SUM(H20:H21)</f>
        <v>0</v>
      </c>
      <c r="I19" s="205"/>
    </row>
    <row r="20" spans="1:12" x14ac:dyDescent="0.25">
      <c r="A20" s="140" t="s">
        <v>64</v>
      </c>
      <c r="B20" s="160"/>
      <c r="C20" s="161"/>
      <c r="D20" s="161"/>
      <c r="E20" s="161"/>
      <c r="F20" s="118" t="str">
        <f>IF(C20=0," ",(C20*D20*$C$6))</f>
        <v xml:space="preserve"> </v>
      </c>
      <c r="G20" s="159">
        <v>0</v>
      </c>
      <c r="H20" s="189" t="str">
        <f>IF(F20=" "," ",(F20-G20))</f>
        <v xml:space="preserve"> </v>
      </c>
      <c r="I20" s="205"/>
    </row>
    <row r="21" spans="1:12" x14ac:dyDescent="0.25">
      <c r="A21" s="140" t="s">
        <v>64</v>
      </c>
      <c r="B21" s="162"/>
      <c r="C21" s="163"/>
      <c r="D21" s="163"/>
      <c r="E21" s="163"/>
      <c r="F21" s="118" t="str">
        <f>IF(C16=0," ",(C21*D21*$C$6))</f>
        <v xml:space="preserve"> </v>
      </c>
      <c r="G21" s="159">
        <v>0</v>
      </c>
      <c r="H21" s="189" t="str">
        <f>IF(F21=" "," ",(F21-G21))</f>
        <v xml:space="preserve"> </v>
      </c>
      <c r="I21" s="205"/>
    </row>
    <row r="22" spans="1:12" x14ac:dyDescent="0.25">
      <c r="A22" s="87"/>
      <c r="B22" s="247" t="s">
        <v>108</v>
      </c>
      <c r="C22" s="247"/>
      <c r="D22" s="247"/>
      <c r="E22" s="247"/>
      <c r="F22" s="117">
        <f>SUM(F23:F24)</f>
        <v>0</v>
      </c>
      <c r="G22" s="26">
        <f>SUM(G23:G24)</f>
        <v>0</v>
      </c>
      <c r="H22" s="188">
        <f>SUM(H23:H24)</f>
        <v>0</v>
      </c>
      <c r="I22" s="205"/>
    </row>
    <row r="23" spans="1:12" x14ac:dyDescent="0.25">
      <c r="A23" s="140" t="s">
        <v>109</v>
      </c>
      <c r="B23" s="91"/>
      <c r="C23" s="23"/>
      <c r="D23" s="23"/>
      <c r="E23" s="28"/>
      <c r="F23" s="118" t="str">
        <f>IF(C23=0," ",(C23*D23*$C$6))</f>
        <v xml:space="preserve"> </v>
      </c>
      <c r="G23" s="159">
        <v>0</v>
      </c>
      <c r="H23" s="189" t="str">
        <f>IF(F23=" "," ",(F23-G23))</f>
        <v xml:space="preserve"> </v>
      </c>
      <c r="I23" s="205"/>
    </row>
    <row r="24" spans="1:12" x14ac:dyDescent="0.25">
      <c r="A24" s="140" t="s">
        <v>109</v>
      </c>
      <c r="B24" s="162"/>
      <c r="C24" s="163"/>
      <c r="D24" s="163"/>
      <c r="E24" s="163"/>
      <c r="F24" s="118" t="str">
        <f>IF(C24=0," ",(C24*D24*$C$6))</f>
        <v xml:space="preserve"> </v>
      </c>
      <c r="G24" s="159">
        <v>0</v>
      </c>
      <c r="H24" s="189" t="str">
        <f>IF(F24=" "," ",(F24-G24))</f>
        <v xml:space="preserve"> </v>
      </c>
      <c r="I24" s="205"/>
    </row>
    <row r="25" spans="1:12" x14ac:dyDescent="0.25">
      <c r="A25" s="87"/>
      <c r="B25" s="247" t="s">
        <v>10</v>
      </c>
      <c r="C25" s="247"/>
      <c r="D25" s="247"/>
      <c r="E25" s="247"/>
      <c r="F25" s="117">
        <f>SUM(F26:F27)</f>
        <v>0</v>
      </c>
      <c r="G25" s="26">
        <f>SUM(G26:G27)</f>
        <v>0</v>
      </c>
      <c r="H25" s="188">
        <f>SUM(H26:H27)</f>
        <v>0</v>
      </c>
      <c r="I25" s="205"/>
    </row>
    <row r="26" spans="1:12" x14ac:dyDescent="0.25">
      <c r="A26" s="140" t="s">
        <v>65</v>
      </c>
      <c r="B26" s="91"/>
      <c r="C26" s="23"/>
      <c r="D26" s="23"/>
      <c r="E26" s="28"/>
      <c r="F26" s="118" t="str">
        <f>IF(C24=0," ",(C26*D26*$C$6))</f>
        <v xml:space="preserve"> </v>
      </c>
      <c r="G26" s="159">
        <v>0</v>
      </c>
      <c r="H26" s="189" t="str">
        <f>IF(F26=" "," ",(F26-G26))</f>
        <v xml:space="preserve"> </v>
      </c>
      <c r="I26" s="205"/>
    </row>
    <row r="27" spans="1:12" x14ac:dyDescent="0.25">
      <c r="A27" s="140" t="s">
        <v>65</v>
      </c>
      <c r="B27" s="91"/>
      <c r="C27" s="23"/>
      <c r="D27" s="23"/>
      <c r="E27" s="28"/>
      <c r="F27" s="118" t="str">
        <f>IF(C25=0," ",(C27*D27*$C$6))</f>
        <v xml:space="preserve"> </v>
      </c>
      <c r="G27" s="159">
        <v>0</v>
      </c>
      <c r="H27" s="189" t="str">
        <f>IF(F27=" "," ",(F27-G27))</f>
        <v xml:space="preserve"> </v>
      </c>
      <c r="I27" s="205"/>
    </row>
    <row r="28" spans="1:12" s="1" customFormat="1" x14ac:dyDescent="0.25">
      <c r="A28" s="82"/>
      <c r="B28" s="32"/>
      <c r="C28" s="30"/>
      <c r="D28" s="30"/>
      <c r="E28" s="32"/>
      <c r="F28" s="119"/>
      <c r="G28" s="36"/>
      <c r="H28" s="84"/>
      <c r="I28" s="206"/>
    </row>
    <row r="29" spans="1:12" s="1" customFormat="1" ht="15.75" thickBot="1" x14ac:dyDescent="0.3">
      <c r="A29" s="82"/>
      <c r="B29" s="32"/>
      <c r="C29" s="30"/>
      <c r="D29" s="30"/>
      <c r="E29" s="32"/>
      <c r="F29" s="120"/>
      <c r="G29" s="35"/>
      <c r="H29" s="85"/>
      <c r="I29" s="206"/>
    </row>
    <row r="30" spans="1:12" x14ac:dyDescent="0.25">
      <c r="A30" s="268" t="s">
        <v>52</v>
      </c>
      <c r="B30" s="269"/>
      <c r="C30" s="57" t="s">
        <v>50</v>
      </c>
      <c r="D30" s="57" t="s">
        <v>39</v>
      </c>
      <c r="E30" s="57" t="s">
        <v>49</v>
      </c>
      <c r="F30" s="121" t="s">
        <v>51</v>
      </c>
      <c r="G30" s="58"/>
      <c r="H30" s="190"/>
      <c r="I30" s="205"/>
    </row>
    <row r="31" spans="1:12" ht="19.899999999999999" customHeight="1" thickBot="1" x14ac:dyDescent="0.3">
      <c r="A31" s="112" t="s">
        <v>90</v>
      </c>
      <c r="B31" s="243" t="s">
        <v>12</v>
      </c>
      <c r="C31" s="243"/>
      <c r="D31" s="243"/>
      <c r="E31" s="244"/>
      <c r="F31" s="122">
        <f>F32+F43</f>
        <v>0</v>
      </c>
      <c r="G31" s="107">
        <f>G32+G43</f>
        <v>0</v>
      </c>
      <c r="H31" s="191">
        <f>H32+H43</f>
        <v>0</v>
      </c>
      <c r="I31" s="205"/>
    </row>
    <row r="32" spans="1:12" ht="10.15" customHeight="1" x14ac:dyDescent="0.25">
      <c r="A32" s="87"/>
      <c r="B32" s="253" t="s">
        <v>13</v>
      </c>
      <c r="C32" s="253"/>
      <c r="D32" s="253"/>
      <c r="E32" s="253"/>
      <c r="F32" s="123">
        <f>F33+F36+F39+F41</f>
        <v>0</v>
      </c>
      <c r="G32" s="29">
        <f>SUM(G33:G38)</f>
        <v>0</v>
      </c>
      <c r="H32" s="192">
        <f>H33+H36+H39</f>
        <v>0</v>
      </c>
      <c r="I32" s="205"/>
    </row>
    <row r="33" spans="1:10" ht="12.6" customHeight="1" x14ac:dyDescent="0.25">
      <c r="A33" s="87"/>
      <c r="B33" s="274" t="s">
        <v>68</v>
      </c>
      <c r="C33" s="247"/>
      <c r="D33" s="247"/>
      <c r="E33" s="275"/>
      <c r="F33" s="138">
        <f>SUM(F34:F35)</f>
        <v>0</v>
      </c>
      <c r="G33" s="25">
        <f>SUM(G34:G35)</f>
        <v>0</v>
      </c>
      <c r="H33" s="193">
        <f>F33-G33</f>
        <v>0</v>
      </c>
      <c r="I33" s="205"/>
    </row>
    <row r="34" spans="1:10" ht="16.149999999999999" customHeight="1" x14ac:dyDescent="0.25">
      <c r="A34" s="140" t="s">
        <v>67</v>
      </c>
      <c r="B34" s="139"/>
      <c r="C34" s="14"/>
      <c r="D34" s="165"/>
      <c r="E34" s="166"/>
      <c r="F34" s="118" t="str">
        <f>IF(C34=0," ",(C34*D34))</f>
        <v xml:space="preserve"> </v>
      </c>
      <c r="G34" s="159"/>
      <c r="H34" s="189" t="str">
        <f>IF(F34=" "," ",(F34-G34))</f>
        <v xml:space="preserve"> </v>
      </c>
      <c r="I34" s="205"/>
    </row>
    <row r="35" spans="1:10" ht="14.45" customHeight="1" x14ac:dyDescent="0.25">
      <c r="A35" s="140" t="s">
        <v>67</v>
      </c>
      <c r="B35" s="94"/>
      <c r="C35" s="14"/>
      <c r="D35" s="165"/>
      <c r="E35" s="166"/>
      <c r="F35" s="118" t="str">
        <f>IF(C35=0," ",(C35*D35))</f>
        <v xml:space="preserve"> </v>
      </c>
      <c r="G35" s="159"/>
      <c r="H35" s="189" t="str">
        <f>IF(F35=" "," ",(F35-G35))</f>
        <v xml:space="preserve"> </v>
      </c>
      <c r="I35" s="205"/>
    </row>
    <row r="36" spans="1:10" ht="10.15" customHeight="1" x14ac:dyDescent="0.25">
      <c r="A36" s="87"/>
      <c r="B36" s="274" t="s">
        <v>70</v>
      </c>
      <c r="C36" s="247"/>
      <c r="D36" s="247"/>
      <c r="E36" s="275"/>
      <c r="F36" s="138">
        <f>SUM(F37:F38:F38)</f>
        <v>0</v>
      </c>
      <c r="G36" s="25">
        <f>SUM(G37:G38)</f>
        <v>0</v>
      </c>
      <c r="H36" s="193">
        <f t="shared" ref="H36" si="2">F36-G36</f>
        <v>0</v>
      </c>
      <c r="I36" s="205"/>
    </row>
    <row r="37" spans="1:10" ht="14.45" customHeight="1" x14ac:dyDescent="0.25">
      <c r="A37" s="140" t="s">
        <v>69</v>
      </c>
      <c r="B37" s="139"/>
      <c r="C37" s="14"/>
      <c r="D37" s="165"/>
      <c r="E37" s="166"/>
      <c r="F37" s="118" t="str">
        <f>IF(C37=0," ",(C37*D447))</f>
        <v xml:space="preserve"> </v>
      </c>
      <c r="G37" s="159"/>
      <c r="H37" s="189" t="str">
        <f>IF(F37=" "," ",(F37-G37))</f>
        <v xml:space="preserve"> </v>
      </c>
      <c r="I37" s="205"/>
    </row>
    <row r="38" spans="1:10" ht="15" customHeight="1" x14ac:dyDescent="0.25">
      <c r="A38" s="140" t="s">
        <v>69</v>
      </c>
      <c r="B38" s="94"/>
      <c r="C38" s="14"/>
      <c r="D38" s="165"/>
      <c r="E38" s="166"/>
      <c r="F38" s="118" t="str">
        <f>IF(C37=0," ",(C38*D448))</f>
        <v xml:space="preserve"> </v>
      </c>
      <c r="G38" s="159"/>
      <c r="H38" s="189" t="str">
        <f>IF(F38=" "," ",(F38-G38))</f>
        <v xml:space="preserve"> </v>
      </c>
      <c r="I38" s="205"/>
    </row>
    <row r="39" spans="1:10" ht="10.15" customHeight="1" x14ac:dyDescent="0.25">
      <c r="A39" s="87"/>
      <c r="B39" s="95" t="s">
        <v>14</v>
      </c>
      <c r="C39" s="42"/>
      <c r="D39" s="42"/>
      <c r="E39" s="22"/>
      <c r="F39" s="124">
        <f>SUM(F40:F42)</f>
        <v>0</v>
      </c>
      <c r="G39" s="29">
        <f>SUM(G40)</f>
        <v>0</v>
      </c>
      <c r="H39" s="192">
        <f>SUM(H40)</f>
        <v>0</v>
      </c>
      <c r="I39" s="205"/>
    </row>
    <row r="40" spans="1:10" x14ac:dyDescent="0.25">
      <c r="A40" s="178" t="s">
        <v>110</v>
      </c>
      <c r="B40" s="179"/>
      <c r="C40" s="165"/>
      <c r="D40" s="165"/>
      <c r="E40" s="166"/>
      <c r="F40" s="118" t="str">
        <f>IF(C40=0," ",(C40*D40))</f>
        <v xml:space="preserve"> </v>
      </c>
      <c r="G40" s="159"/>
      <c r="H40" s="189" t="str">
        <f>IF(F40=" "," ",((F40-G40)))</f>
        <v xml:space="preserve"> </v>
      </c>
      <c r="I40" s="205"/>
      <c r="J40" s="1"/>
    </row>
    <row r="41" spans="1:10" x14ac:dyDescent="0.25">
      <c r="A41" s="180"/>
      <c r="B41" s="95" t="s">
        <v>112</v>
      </c>
      <c r="C41" s="165"/>
      <c r="D41" s="165"/>
      <c r="E41" s="166"/>
      <c r="F41" s="124">
        <f>SUM(F42)</f>
        <v>0</v>
      </c>
      <c r="G41" s="124">
        <f t="shared" ref="G41:H41" si="3">SUM(G42)</f>
        <v>0</v>
      </c>
      <c r="H41" s="194">
        <f t="shared" si="3"/>
        <v>0</v>
      </c>
      <c r="I41" s="205"/>
      <c r="J41" s="1"/>
    </row>
    <row r="42" spans="1:10" x14ac:dyDescent="0.25">
      <c r="A42" s="178" t="s">
        <v>111</v>
      </c>
      <c r="B42" s="168"/>
      <c r="C42" s="165"/>
      <c r="D42" s="165"/>
      <c r="E42" s="166"/>
      <c r="F42" s="118" t="str">
        <f>IF(C42=0," ",(C42*D42))</f>
        <v xml:space="preserve"> </v>
      </c>
      <c r="G42" s="159"/>
      <c r="H42" s="189" t="str">
        <f>IF(F42=" "," ",((F42-G42)))</f>
        <v xml:space="preserve"> </v>
      </c>
      <c r="I42" s="205"/>
      <c r="J42" s="1"/>
    </row>
    <row r="43" spans="1:10" x14ac:dyDescent="0.25">
      <c r="A43" s="87"/>
      <c r="B43" s="254" t="s">
        <v>15</v>
      </c>
      <c r="C43" s="254"/>
      <c r="D43" s="254"/>
      <c r="E43" s="255"/>
      <c r="F43" s="125">
        <f>F44+F47+F50</f>
        <v>0</v>
      </c>
      <c r="G43" s="19">
        <f>G44+G47+G50</f>
        <v>0</v>
      </c>
      <c r="H43" s="195">
        <f>H44+H47+H50</f>
        <v>0</v>
      </c>
      <c r="I43" s="205"/>
      <c r="J43" s="1"/>
    </row>
    <row r="44" spans="1:10" ht="12.6" customHeight="1" x14ac:dyDescent="0.25">
      <c r="A44" s="87"/>
      <c r="B44" s="141" t="s">
        <v>98</v>
      </c>
      <c r="C44" s="88"/>
      <c r="D44" s="88"/>
      <c r="E44" s="89"/>
      <c r="F44" s="138">
        <f>SUM(F45:F46)</f>
        <v>0</v>
      </c>
      <c r="G44" s="25">
        <f>SUM(G45:G46)</f>
        <v>0</v>
      </c>
      <c r="H44" s="193">
        <f>SUM(H45:H46)</f>
        <v>0</v>
      </c>
      <c r="I44" s="205"/>
      <c r="J44" s="1"/>
    </row>
    <row r="45" spans="1:10" ht="12.6" customHeight="1" x14ac:dyDescent="0.25">
      <c r="A45" s="140" t="s">
        <v>72</v>
      </c>
      <c r="B45" s="139"/>
      <c r="C45" s="21"/>
      <c r="D45" s="169"/>
      <c r="E45" s="170"/>
      <c r="F45" s="118" t="str">
        <f>IF(C45=0," ",((C45*D45)))</f>
        <v xml:space="preserve"> </v>
      </c>
      <c r="G45" s="159"/>
      <c r="H45" s="189" t="str">
        <f>IF(F45=" "," ",(F45-G45))</f>
        <v xml:space="preserve"> </v>
      </c>
      <c r="I45" s="205"/>
      <c r="J45" s="1"/>
    </row>
    <row r="46" spans="1:10" x14ac:dyDescent="0.25">
      <c r="A46" s="140" t="s">
        <v>72</v>
      </c>
      <c r="B46" s="96"/>
      <c r="C46" s="21"/>
      <c r="D46" s="169"/>
      <c r="E46" s="170"/>
      <c r="F46" s="118" t="str">
        <f>IF(C46=0," ",((C46*D46)))</f>
        <v xml:space="preserve"> </v>
      </c>
      <c r="G46" s="159"/>
      <c r="H46" s="189" t="str">
        <f>IF(F46=" "," ",((F46-G46)))</f>
        <v xml:space="preserve"> </v>
      </c>
      <c r="I46" s="205"/>
      <c r="J46" s="1"/>
    </row>
    <row r="47" spans="1:10" ht="13.15" customHeight="1" x14ac:dyDescent="0.25">
      <c r="A47" s="87"/>
      <c r="B47" s="274" t="s">
        <v>71</v>
      </c>
      <c r="C47" s="247"/>
      <c r="D47" s="247"/>
      <c r="E47" s="275"/>
      <c r="F47" s="138">
        <f>SUM(F48:F49)</f>
        <v>0</v>
      </c>
      <c r="G47" s="25">
        <f>SUM(G48:G49)</f>
        <v>0</v>
      </c>
      <c r="H47" s="193">
        <f>SUM(H48:H49)</f>
        <v>0</v>
      </c>
      <c r="I47" s="205"/>
      <c r="J47" s="1"/>
    </row>
    <row r="48" spans="1:10" ht="13.15" customHeight="1" x14ac:dyDescent="0.25">
      <c r="A48" s="140" t="s">
        <v>73</v>
      </c>
      <c r="B48" s="139"/>
      <c r="C48" s="21"/>
      <c r="D48" s="169"/>
      <c r="E48" s="170"/>
      <c r="F48" s="118" t="str">
        <f>IF(C48=0," ",C48*D48)</f>
        <v xml:space="preserve"> </v>
      </c>
      <c r="G48" s="159"/>
      <c r="H48" s="189" t="str">
        <f>IF(F48=" "," ",F48-G48)</f>
        <v xml:space="preserve"> </v>
      </c>
      <c r="I48" s="205"/>
      <c r="J48" s="1"/>
    </row>
    <row r="49" spans="1:10" x14ac:dyDescent="0.25">
      <c r="A49" s="140" t="s">
        <v>73</v>
      </c>
      <c r="B49" s="96"/>
      <c r="C49" s="21"/>
      <c r="D49" s="169"/>
      <c r="E49" s="170"/>
      <c r="F49" s="118" t="str">
        <f>IF(C49=0," ",C49*D49)</f>
        <v xml:space="preserve"> </v>
      </c>
      <c r="G49" s="159"/>
      <c r="H49" s="189" t="str">
        <f>IF(F49=" "," ",F49-G49)</f>
        <v xml:space="preserve"> </v>
      </c>
      <c r="I49" s="205"/>
      <c r="J49" s="1"/>
    </row>
    <row r="50" spans="1:10" x14ac:dyDescent="0.25">
      <c r="A50" s="87"/>
      <c r="B50" s="247" t="s">
        <v>113</v>
      </c>
      <c r="C50" s="247"/>
      <c r="D50" s="247"/>
      <c r="E50" s="275"/>
      <c r="F50" s="117">
        <f>SUM(F51:F52)</f>
        <v>0</v>
      </c>
      <c r="G50" s="26">
        <f>SUM(G51:G52)</f>
        <v>0</v>
      </c>
      <c r="H50" s="188">
        <f>SUM(H51:H52)</f>
        <v>0</v>
      </c>
      <c r="I50" s="205"/>
      <c r="J50" s="1"/>
    </row>
    <row r="51" spans="1:10" x14ac:dyDescent="0.25">
      <c r="A51" s="140" t="s">
        <v>116</v>
      </c>
      <c r="B51" s="171" t="s">
        <v>114</v>
      </c>
      <c r="C51" s="165"/>
      <c r="D51" s="165"/>
      <c r="E51" s="166"/>
      <c r="F51" s="118" t="str">
        <f>IF(C51=0," ",C51*D51)</f>
        <v xml:space="preserve"> </v>
      </c>
      <c r="G51" s="159"/>
      <c r="H51" s="189" t="str">
        <f>IF(F51=" "," ",F51-G51)</f>
        <v xml:space="preserve"> </v>
      </c>
      <c r="I51" s="205"/>
      <c r="J51" s="1"/>
    </row>
    <row r="52" spans="1:10" x14ac:dyDescent="0.25">
      <c r="A52" s="140" t="s">
        <v>117</v>
      </c>
      <c r="B52" s="168" t="s">
        <v>115</v>
      </c>
      <c r="C52" s="165"/>
      <c r="D52" s="165"/>
      <c r="E52" s="166"/>
      <c r="F52" s="118" t="str">
        <f>IF(C52=0," ",C52*D52)</f>
        <v xml:space="preserve"> </v>
      </c>
      <c r="G52" s="159"/>
      <c r="H52" s="189" t="str">
        <f>IF(F52=" "," ",F52-G52)</f>
        <v xml:space="preserve"> </v>
      </c>
      <c r="I52" s="205"/>
    </row>
    <row r="53" spans="1:10" s="18" customFormat="1" ht="11.45" customHeight="1" thickBot="1" x14ac:dyDescent="0.3">
      <c r="A53" s="83"/>
      <c r="C53" s="43"/>
      <c r="D53" s="43"/>
      <c r="F53" s="119"/>
      <c r="G53" s="36"/>
      <c r="H53" s="84"/>
      <c r="I53" s="206"/>
    </row>
    <row r="54" spans="1:10" s="18" customFormat="1" ht="11.45" customHeight="1" x14ac:dyDescent="0.25">
      <c r="A54" s="270" t="s">
        <v>90</v>
      </c>
      <c r="B54" s="60" t="s">
        <v>52</v>
      </c>
      <c r="C54" s="60" t="s">
        <v>50</v>
      </c>
      <c r="D54" s="60" t="s">
        <v>39</v>
      </c>
      <c r="E54" s="60" t="s">
        <v>49</v>
      </c>
      <c r="F54" s="126" t="s">
        <v>51</v>
      </c>
      <c r="G54" s="98"/>
      <c r="H54" s="196"/>
      <c r="I54" s="206"/>
    </row>
    <row r="55" spans="1:10" ht="16.899999999999999" customHeight="1" thickBot="1" x14ac:dyDescent="0.3">
      <c r="A55" s="271"/>
      <c r="B55" s="245" t="s">
        <v>16</v>
      </c>
      <c r="C55" s="245"/>
      <c r="D55" s="245"/>
      <c r="E55" s="245"/>
      <c r="F55" s="127">
        <f>F56+F60</f>
        <v>0</v>
      </c>
      <c r="G55" s="107">
        <f>G56+G60</f>
        <v>0</v>
      </c>
      <c r="H55" s="191">
        <f>H56+H60</f>
        <v>0</v>
      </c>
      <c r="I55" s="205"/>
    </row>
    <row r="56" spans="1:10" ht="15" customHeight="1" x14ac:dyDescent="0.25">
      <c r="A56" s="99"/>
      <c r="B56" s="252" t="s">
        <v>97</v>
      </c>
      <c r="C56" s="252"/>
      <c r="D56" s="252"/>
      <c r="E56" s="252"/>
      <c r="F56" s="128">
        <f>SUM(F57:F59)</f>
        <v>0</v>
      </c>
      <c r="G56" s="37">
        <f>SUM(G57:G59)</f>
        <v>0</v>
      </c>
      <c r="H56" s="197">
        <f>SUM(H57:H59)</f>
        <v>0</v>
      </c>
      <c r="I56" s="205"/>
    </row>
    <row r="57" spans="1:10" x14ac:dyDescent="0.25">
      <c r="A57" s="140" t="s">
        <v>74</v>
      </c>
      <c r="B57" s="14"/>
      <c r="C57" s="14"/>
      <c r="D57" s="165"/>
      <c r="E57" s="172"/>
      <c r="F57" s="118" t="str">
        <f>IF(C57=0," ",C57*D57)</f>
        <v xml:space="preserve"> </v>
      </c>
      <c r="G57" s="159"/>
      <c r="H57" s="189" t="str">
        <f>IF(F57=" "," ",F57-G57)</f>
        <v xml:space="preserve"> </v>
      </c>
      <c r="I57" s="205"/>
    </row>
    <row r="58" spans="1:10" x14ac:dyDescent="0.25">
      <c r="A58" s="140" t="s">
        <v>74</v>
      </c>
      <c r="B58" s="14"/>
      <c r="C58" s="14"/>
      <c r="D58" s="165"/>
      <c r="E58" s="172"/>
      <c r="F58" s="118" t="str">
        <f>IF(C58=0," ",C58*D58)</f>
        <v xml:space="preserve"> </v>
      </c>
      <c r="G58" s="159"/>
      <c r="H58" s="189" t="str">
        <f>IF(F58=" "," ",F58-G58)</f>
        <v xml:space="preserve"> </v>
      </c>
      <c r="I58" s="205"/>
    </row>
    <row r="59" spans="1:10" x14ac:dyDescent="0.25">
      <c r="A59" s="140" t="s">
        <v>74</v>
      </c>
      <c r="B59" s="97"/>
      <c r="C59" s="14"/>
      <c r="D59" s="165"/>
      <c r="E59" s="172"/>
      <c r="F59" s="118" t="str">
        <f>IF(C59=0," ",C59*D59)</f>
        <v xml:space="preserve"> </v>
      </c>
      <c r="G59" s="159"/>
      <c r="H59" s="189" t="str">
        <f>IF(F59=" "," ",F59-G59)</f>
        <v xml:space="preserve"> </v>
      </c>
      <c r="I59" s="205"/>
    </row>
    <row r="60" spans="1:10" ht="24" customHeight="1" x14ac:dyDescent="0.25">
      <c r="A60" s="87"/>
      <c r="B60" s="225" t="s">
        <v>119</v>
      </c>
      <c r="C60" s="225"/>
      <c r="D60" s="225"/>
      <c r="E60" s="225"/>
      <c r="F60" s="117">
        <f>SUM(F61:F63)</f>
        <v>0</v>
      </c>
      <c r="G60" s="26">
        <f>SUM(G61:G63)</f>
        <v>0</v>
      </c>
      <c r="H60" s="188">
        <f>SUM(H61:H63)</f>
        <v>0</v>
      </c>
      <c r="I60" s="205"/>
    </row>
    <row r="61" spans="1:10" x14ac:dyDescent="0.25">
      <c r="A61" s="140" t="s">
        <v>118</v>
      </c>
      <c r="B61" s="97"/>
      <c r="C61" s="14"/>
      <c r="D61" s="165"/>
      <c r="E61" s="172"/>
      <c r="F61" s="118" t="str">
        <f>IF(C61=0," ",C61*D61)</f>
        <v xml:space="preserve"> </v>
      </c>
      <c r="G61" s="159"/>
      <c r="H61" s="189" t="str">
        <f>IF(F61=" "," ",F61-G61)</f>
        <v xml:space="preserve"> </v>
      </c>
      <c r="I61" s="205"/>
    </row>
    <row r="62" spans="1:10" x14ac:dyDescent="0.25">
      <c r="A62" s="140" t="s">
        <v>118</v>
      </c>
      <c r="B62" s="97"/>
      <c r="C62" s="14"/>
      <c r="D62" s="165"/>
      <c r="E62" s="172"/>
      <c r="F62" s="118" t="str">
        <f>IF(C62=0," ",C62*D62)</f>
        <v xml:space="preserve"> </v>
      </c>
      <c r="G62" s="159"/>
      <c r="H62" s="189" t="str">
        <f>IF(F62=" "," ",F62-G62)</f>
        <v xml:space="preserve"> </v>
      </c>
      <c r="I62" s="205"/>
    </row>
    <row r="63" spans="1:10" x14ac:dyDescent="0.25">
      <c r="A63" s="140" t="s">
        <v>118</v>
      </c>
      <c r="B63" s="97"/>
      <c r="C63" s="14"/>
      <c r="D63" s="165"/>
      <c r="E63" s="172"/>
      <c r="F63" s="118" t="str">
        <f>IF(C63=0," ",C63*D63)</f>
        <v xml:space="preserve"> </v>
      </c>
      <c r="G63" s="159"/>
      <c r="H63" s="189" t="str">
        <f>IF(F63=" "," ",F63-G63)</f>
        <v xml:space="preserve"> </v>
      </c>
      <c r="I63" s="205"/>
      <c r="J63" s="1"/>
    </row>
    <row r="64" spans="1:10" s="18" customFormat="1" ht="15.75" thickBot="1" x14ac:dyDescent="0.3">
      <c r="A64" s="83"/>
      <c r="C64" s="43"/>
      <c r="D64" s="43"/>
      <c r="F64" s="119"/>
      <c r="G64" s="36"/>
      <c r="H64" s="84"/>
      <c r="I64" s="206"/>
    </row>
    <row r="65" spans="1:9" ht="21.6" customHeight="1" thickBot="1" x14ac:dyDescent="0.3">
      <c r="A65" s="110" t="s">
        <v>90</v>
      </c>
      <c r="B65" s="246" t="s">
        <v>17</v>
      </c>
      <c r="C65" s="246"/>
      <c r="D65" s="246"/>
      <c r="E65" s="246"/>
      <c r="F65" s="129">
        <f>F66+F98+F136+F144+F148</f>
        <v>0</v>
      </c>
      <c r="G65" s="129">
        <f>G66+G98+G136+G144+G148</f>
        <v>0</v>
      </c>
      <c r="H65" s="198">
        <f>H66+H98+H136+H144+H148</f>
        <v>0</v>
      </c>
      <c r="I65" s="205"/>
    </row>
    <row r="66" spans="1:9" x14ac:dyDescent="0.25">
      <c r="A66" s="99"/>
      <c r="B66" s="256" t="s">
        <v>75</v>
      </c>
      <c r="C66" s="256"/>
      <c r="D66" s="256"/>
      <c r="E66" s="256"/>
      <c r="F66" s="130">
        <f>F67+F86+F95</f>
        <v>0</v>
      </c>
      <c r="G66" s="106">
        <f>G67+G86+G95</f>
        <v>0</v>
      </c>
      <c r="H66" s="199">
        <f>H67+H86+H95</f>
        <v>0</v>
      </c>
      <c r="I66" s="205"/>
    </row>
    <row r="67" spans="1:9" x14ac:dyDescent="0.25">
      <c r="A67" s="87"/>
      <c r="B67" s="220" t="s">
        <v>19</v>
      </c>
      <c r="C67" s="220"/>
      <c r="D67" s="220"/>
      <c r="E67" s="220"/>
      <c r="F67" s="117">
        <f>SUM(F68:F85)</f>
        <v>0</v>
      </c>
      <c r="G67" s="26">
        <f>SUM(G68:G85)</f>
        <v>0</v>
      </c>
      <c r="H67" s="188">
        <f>SUM(H68:H85)</f>
        <v>0</v>
      </c>
      <c r="I67" s="205"/>
    </row>
    <row r="68" spans="1:9" x14ac:dyDescent="0.25">
      <c r="A68" s="140" t="s">
        <v>76</v>
      </c>
      <c r="B68" s="100"/>
      <c r="C68" s="16"/>
      <c r="D68" s="15"/>
      <c r="E68" s="172"/>
      <c r="F68" s="118" t="str">
        <f>IF(C68=0," ",C68*D68)</f>
        <v xml:space="preserve"> </v>
      </c>
      <c r="G68" s="159"/>
      <c r="H68" s="189" t="str">
        <f>IF(F68=" "," ",F68-G68)</f>
        <v xml:space="preserve"> </v>
      </c>
      <c r="I68" s="205"/>
    </row>
    <row r="69" spans="1:9" x14ac:dyDescent="0.25">
      <c r="A69" s="140" t="s">
        <v>76</v>
      </c>
      <c r="B69" s="100"/>
      <c r="C69" s="16"/>
      <c r="D69" s="15"/>
      <c r="E69" s="172"/>
      <c r="F69" s="118" t="str">
        <f>IF(C69=0," ",C69*D69)</f>
        <v xml:space="preserve"> </v>
      </c>
      <c r="G69" s="159"/>
      <c r="H69" s="189" t="str">
        <f>IF(F69=" "," ",F69-G69)</f>
        <v xml:space="preserve"> </v>
      </c>
      <c r="I69" s="205"/>
    </row>
    <row r="70" spans="1:9" x14ac:dyDescent="0.25">
      <c r="A70" s="140" t="s">
        <v>76</v>
      </c>
      <c r="B70" s="100"/>
      <c r="C70" s="16"/>
      <c r="D70" s="15"/>
      <c r="E70" s="172"/>
      <c r="F70" s="118" t="str">
        <f>IF(C70=0," ",C70*D70)</f>
        <v xml:space="preserve"> </v>
      </c>
      <c r="G70" s="159"/>
      <c r="H70" s="189" t="str">
        <f>IF(F70=" "," ",F70-G70)</f>
        <v xml:space="preserve"> </v>
      </c>
      <c r="I70" s="205"/>
    </row>
    <row r="71" spans="1:9" x14ac:dyDescent="0.25">
      <c r="A71" s="140" t="s">
        <v>76</v>
      </c>
      <c r="B71" s="100"/>
      <c r="C71" s="16"/>
      <c r="D71" s="15"/>
      <c r="E71" s="172"/>
      <c r="F71" s="118" t="str">
        <f t="shared" ref="F71:F83" si="4">IF(C71=0," ",C71*D71)</f>
        <v xml:space="preserve"> </v>
      </c>
      <c r="G71" s="159"/>
      <c r="H71" s="189" t="str">
        <f t="shared" ref="H71:H84" si="5">IF(F71=" "," ",F71-G71)</f>
        <v xml:space="preserve"> </v>
      </c>
      <c r="I71" s="205"/>
    </row>
    <row r="72" spans="1:9" x14ac:dyDescent="0.25">
      <c r="A72" s="140" t="s">
        <v>76</v>
      </c>
      <c r="B72" s="100"/>
      <c r="C72" s="16"/>
      <c r="D72" s="15"/>
      <c r="E72" s="172"/>
      <c r="F72" s="118" t="str">
        <f t="shared" si="4"/>
        <v xml:space="preserve"> </v>
      </c>
      <c r="G72" s="159"/>
      <c r="H72" s="189" t="str">
        <f t="shared" si="5"/>
        <v xml:space="preserve"> </v>
      </c>
      <c r="I72" s="205"/>
    </row>
    <row r="73" spans="1:9" x14ac:dyDescent="0.25">
      <c r="A73" s="140" t="s">
        <v>76</v>
      </c>
      <c r="B73" s="100"/>
      <c r="C73" s="16"/>
      <c r="D73" s="15"/>
      <c r="E73" s="172"/>
      <c r="F73" s="118" t="str">
        <f t="shared" si="4"/>
        <v xml:space="preserve"> </v>
      </c>
      <c r="G73" s="159"/>
      <c r="H73" s="189" t="str">
        <f t="shared" si="5"/>
        <v xml:space="preserve"> </v>
      </c>
      <c r="I73" s="205"/>
    </row>
    <row r="74" spans="1:9" x14ac:dyDescent="0.25">
      <c r="A74" s="140" t="s">
        <v>76</v>
      </c>
      <c r="B74" s="100"/>
      <c r="C74" s="16"/>
      <c r="D74" s="15"/>
      <c r="E74" s="172"/>
      <c r="F74" s="118" t="str">
        <f t="shared" si="4"/>
        <v xml:space="preserve"> </v>
      </c>
      <c r="G74" s="159"/>
      <c r="H74" s="189" t="str">
        <f t="shared" si="5"/>
        <v xml:space="preserve"> </v>
      </c>
      <c r="I74" s="205"/>
    </row>
    <row r="75" spans="1:9" x14ac:dyDescent="0.25">
      <c r="A75" s="140" t="s">
        <v>76</v>
      </c>
      <c r="B75" s="100"/>
      <c r="C75" s="16"/>
      <c r="D75" s="15"/>
      <c r="E75" s="172"/>
      <c r="F75" s="118" t="str">
        <f t="shared" si="4"/>
        <v xml:space="preserve"> </v>
      </c>
      <c r="G75" s="159"/>
      <c r="H75" s="189" t="str">
        <f t="shared" si="5"/>
        <v xml:space="preserve"> </v>
      </c>
      <c r="I75" s="205"/>
    </row>
    <row r="76" spans="1:9" x14ac:dyDescent="0.25">
      <c r="A76" s="140" t="s">
        <v>76</v>
      </c>
      <c r="B76" s="100"/>
      <c r="C76" s="16"/>
      <c r="D76" s="15"/>
      <c r="E76" s="172"/>
      <c r="F76" s="118" t="str">
        <f t="shared" si="4"/>
        <v xml:space="preserve"> </v>
      </c>
      <c r="G76" s="159"/>
      <c r="H76" s="189" t="str">
        <f t="shared" si="5"/>
        <v xml:space="preserve"> </v>
      </c>
      <c r="I76" s="205"/>
    </row>
    <row r="77" spans="1:9" x14ac:dyDescent="0.25">
      <c r="A77" s="140" t="s">
        <v>76</v>
      </c>
      <c r="B77" s="100"/>
      <c r="C77" s="16"/>
      <c r="D77" s="15"/>
      <c r="E77" s="172"/>
      <c r="F77" s="118"/>
      <c r="G77" s="159"/>
      <c r="H77" s="189"/>
      <c r="I77" s="205"/>
    </row>
    <row r="78" spans="1:9" x14ac:dyDescent="0.25">
      <c r="A78" s="140" t="s">
        <v>76</v>
      </c>
      <c r="B78" s="100"/>
      <c r="C78" s="16"/>
      <c r="D78" s="15"/>
      <c r="E78" s="172"/>
      <c r="F78" s="118"/>
      <c r="G78" s="159"/>
      <c r="H78" s="189"/>
      <c r="I78" s="205"/>
    </row>
    <row r="79" spans="1:9" x14ac:dyDescent="0.25">
      <c r="A79" s="140" t="s">
        <v>76</v>
      </c>
      <c r="B79" s="100"/>
      <c r="C79" s="16"/>
      <c r="D79" s="15"/>
      <c r="E79" s="172"/>
      <c r="F79" s="118" t="str">
        <f t="shared" si="4"/>
        <v xml:space="preserve"> </v>
      </c>
      <c r="G79" s="159"/>
      <c r="H79" s="189" t="str">
        <f t="shared" si="5"/>
        <v xml:space="preserve"> </v>
      </c>
      <c r="I79" s="205"/>
    </row>
    <row r="80" spans="1:9" x14ac:dyDescent="0.25">
      <c r="A80" s="140" t="s">
        <v>76</v>
      </c>
      <c r="B80" s="100"/>
      <c r="C80" s="16"/>
      <c r="D80" s="15"/>
      <c r="E80" s="172"/>
      <c r="F80" s="118" t="str">
        <f t="shared" si="4"/>
        <v xml:space="preserve"> </v>
      </c>
      <c r="G80" s="159"/>
      <c r="H80" s="189" t="str">
        <f t="shared" si="5"/>
        <v xml:space="preserve"> </v>
      </c>
      <c r="I80" s="205"/>
    </row>
    <row r="81" spans="1:9" x14ac:dyDescent="0.25">
      <c r="A81" s="140" t="s">
        <v>76</v>
      </c>
      <c r="B81" s="100"/>
      <c r="C81" s="16"/>
      <c r="D81" s="15"/>
      <c r="E81" s="172"/>
      <c r="F81" s="118" t="str">
        <f t="shared" si="4"/>
        <v xml:space="preserve"> </v>
      </c>
      <c r="G81" s="159"/>
      <c r="H81" s="189" t="str">
        <f t="shared" si="5"/>
        <v xml:space="preserve"> </v>
      </c>
      <c r="I81" s="205"/>
    </row>
    <row r="82" spans="1:9" x14ac:dyDescent="0.25">
      <c r="A82" s="140" t="s">
        <v>76</v>
      </c>
      <c r="B82" s="100"/>
      <c r="C82" s="16"/>
      <c r="D82" s="15"/>
      <c r="E82" s="172"/>
      <c r="F82" s="118" t="str">
        <f t="shared" si="4"/>
        <v xml:space="preserve"> </v>
      </c>
      <c r="G82" s="159"/>
      <c r="H82" s="189" t="str">
        <f t="shared" si="5"/>
        <v xml:space="preserve"> </v>
      </c>
      <c r="I82" s="205"/>
    </row>
    <row r="83" spans="1:9" x14ac:dyDescent="0.25">
      <c r="A83" s="140" t="s">
        <v>76</v>
      </c>
      <c r="B83" s="100"/>
      <c r="C83" s="16"/>
      <c r="D83" s="15"/>
      <c r="E83" s="172"/>
      <c r="F83" s="118" t="str">
        <f t="shared" si="4"/>
        <v xml:space="preserve"> </v>
      </c>
      <c r="G83" s="159"/>
      <c r="H83" s="189" t="str">
        <f t="shared" si="5"/>
        <v xml:space="preserve"> </v>
      </c>
      <c r="I83" s="205"/>
    </row>
    <row r="84" spans="1:9" x14ac:dyDescent="0.25">
      <c r="A84" s="140" t="s">
        <v>76</v>
      </c>
      <c r="B84" s="100"/>
      <c r="C84" s="16"/>
      <c r="D84" s="15"/>
      <c r="E84" s="172"/>
      <c r="F84" s="118" t="str">
        <f>IF(C84=0," ",C84*D84)</f>
        <v xml:space="preserve"> </v>
      </c>
      <c r="G84" s="159"/>
      <c r="H84" s="189" t="str">
        <f t="shared" si="5"/>
        <v xml:space="preserve"> </v>
      </c>
      <c r="I84" s="205"/>
    </row>
    <row r="85" spans="1:9" x14ac:dyDescent="0.25">
      <c r="A85" s="140" t="s">
        <v>76</v>
      </c>
      <c r="B85" s="172"/>
      <c r="C85" s="165"/>
      <c r="D85" s="165"/>
      <c r="E85" s="172"/>
      <c r="F85" s="118" t="str">
        <f>IF(C85=0," ",C85*D85)</f>
        <v xml:space="preserve"> </v>
      </c>
      <c r="G85" s="159"/>
      <c r="H85" s="189" t="str">
        <f>IF(F85=" "," ",F85-G85)</f>
        <v xml:space="preserve"> </v>
      </c>
      <c r="I85" s="205"/>
    </row>
    <row r="86" spans="1:9" x14ac:dyDescent="0.25">
      <c r="A86" s="87"/>
      <c r="B86" s="220" t="s">
        <v>20</v>
      </c>
      <c r="C86" s="220"/>
      <c r="D86" s="220"/>
      <c r="E86" s="220"/>
      <c r="F86" s="117">
        <f>SUM(F87:F94)</f>
        <v>0</v>
      </c>
      <c r="G86" s="26">
        <f>SUM(G87:G94)</f>
        <v>0</v>
      </c>
      <c r="H86" s="188">
        <f>SUM(H87:H94)</f>
        <v>0</v>
      </c>
      <c r="I86" s="205"/>
    </row>
    <row r="87" spans="1:9" x14ac:dyDescent="0.25">
      <c r="A87" s="140" t="s">
        <v>76</v>
      </c>
      <c r="B87" s="101"/>
      <c r="C87" s="24"/>
      <c r="D87" s="173"/>
      <c r="E87" s="174"/>
      <c r="F87" s="118" t="str">
        <f>IF(C87=0," ",C87*D87)</f>
        <v xml:space="preserve"> </v>
      </c>
      <c r="G87" s="159"/>
      <c r="H87" s="189" t="str">
        <f>IF(F87=" "," ",F87-G87)</f>
        <v xml:space="preserve"> </v>
      </c>
      <c r="I87" s="205"/>
    </row>
    <row r="88" spans="1:9" x14ac:dyDescent="0.25">
      <c r="A88" s="140" t="s">
        <v>76</v>
      </c>
      <c r="B88" s="101"/>
      <c r="C88" s="24"/>
      <c r="D88" s="173"/>
      <c r="E88" s="174"/>
      <c r="F88" s="118" t="str">
        <f t="shared" ref="F88:F94" si="6">IF(C88=0," ",C88*D88)</f>
        <v xml:space="preserve"> </v>
      </c>
      <c r="G88" s="159"/>
      <c r="H88" s="189" t="str">
        <f t="shared" ref="H88:H94" si="7">IF(F88=" "," ",F88-G88)</f>
        <v xml:space="preserve"> </v>
      </c>
      <c r="I88" s="205"/>
    </row>
    <row r="89" spans="1:9" x14ac:dyDescent="0.25">
      <c r="A89" s="140" t="s">
        <v>76</v>
      </c>
      <c r="B89" s="101"/>
      <c r="C89" s="24"/>
      <c r="D89" s="173"/>
      <c r="E89" s="174"/>
      <c r="F89" s="118" t="str">
        <f t="shared" si="6"/>
        <v xml:space="preserve"> </v>
      </c>
      <c r="G89" s="159"/>
      <c r="H89" s="189" t="str">
        <f t="shared" si="7"/>
        <v xml:space="preserve"> </v>
      </c>
      <c r="I89" s="205"/>
    </row>
    <row r="90" spans="1:9" x14ac:dyDescent="0.25">
      <c r="A90" s="140" t="s">
        <v>76</v>
      </c>
      <c r="B90" s="101"/>
      <c r="C90" s="24"/>
      <c r="D90" s="173"/>
      <c r="E90" s="174"/>
      <c r="F90" s="118" t="str">
        <f t="shared" si="6"/>
        <v xml:space="preserve"> </v>
      </c>
      <c r="G90" s="159"/>
      <c r="H90" s="189" t="str">
        <f t="shared" si="7"/>
        <v xml:space="preserve"> </v>
      </c>
      <c r="I90" s="205"/>
    </row>
    <row r="91" spans="1:9" x14ac:dyDescent="0.25">
      <c r="A91" s="140" t="s">
        <v>76</v>
      </c>
      <c r="B91" s="101"/>
      <c r="C91" s="24"/>
      <c r="D91" s="173"/>
      <c r="E91" s="174"/>
      <c r="F91" s="118" t="str">
        <f t="shared" si="6"/>
        <v xml:space="preserve"> </v>
      </c>
      <c r="G91" s="159"/>
      <c r="H91" s="189" t="str">
        <f t="shared" si="7"/>
        <v xml:space="preserve"> </v>
      </c>
      <c r="I91" s="205"/>
    </row>
    <row r="92" spans="1:9" x14ac:dyDescent="0.25">
      <c r="A92" s="140" t="s">
        <v>76</v>
      </c>
      <c r="B92" s="101"/>
      <c r="C92" s="24"/>
      <c r="D92" s="173"/>
      <c r="E92" s="174"/>
      <c r="F92" s="118"/>
      <c r="G92" s="159"/>
      <c r="H92" s="189"/>
      <c r="I92" s="205"/>
    </row>
    <row r="93" spans="1:9" x14ac:dyDescent="0.25">
      <c r="A93" s="140" t="s">
        <v>76</v>
      </c>
      <c r="B93" s="102"/>
      <c r="C93" s="16"/>
      <c r="D93" s="15"/>
      <c r="E93" s="172"/>
      <c r="F93" s="118" t="str">
        <f t="shared" si="6"/>
        <v xml:space="preserve"> </v>
      </c>
      <c r="G93" s="159"/>
      <c r="H93" s="189" t="str">
        <f t="shared" si="7"/>
        <v xml:space="preserve"> </v>
      </c>
      <c r="I93" s="205"/>
    </row>
    <row r="94" spans="1:9" x14ac:dyDescent="0.25">
      <c r="A94" s="140" t="s">
        <v>76</v>
      </c>
      <c r="B94" s="102"/>
      <c r="C94" s="16"/>
      <c r="D94" s="15"/>
      <c r="E94" s="172"/>
      <c r="F94" s="118" t="str">
        <f t="shared" si="6"/>
        <v xml:space="preserve"> </v>
      </c>
      <c r="G94" s="159"/>
      <c r="H94" s="189" t="str">
        <f t="shared" si="7"/>
        <v xml:space="preserve"> </v>
      </c>
      <c r="I94" s="205"/>
    </row>
    <row r="95" spans="1:9" x14ac:dyDescent="0.25">
      <c r="A95" s="87"/>
      <c r="B95" s="220" t="s">
        <v>11</v>
      </c>
      <c r="C95" s="220"/>
      <c r="D95" s="220"/>
      <c r="E95" s="220"/>
      <c r="F95" s="117">
        <f>SUM(F96:F97)</f>
        <v>0</v>
      </c>
      <c r="G95" s="26">
        <f>SUM(G96:G97)</f>
        <v>0</v>
      </c>
      <c r="H95" s="188">
        <f>SUM(H96:H97)</f>
        <v>0</v>
      </c>
      <c r="I95" s="205"/>
    </row>
    <row r="96" spans="1:9" x14ac:dyDescent="0.25">
      <c r="A96" s="140" t="s">
        <v>78</v>
      </c>
      <c r="B96" s="103" t="s">
        <v>77</v>
      </c>
      <c r="C96" s="24"/>
      <c r="D96" s="169"/>
      <c r="E96" s="174"/>
      <c r="F96" s="118" t="str">
        <f>IF(C96=0," ",C96*D96)</f>
        <v xml:space="preserve"> </v>
      </c>
      <c r="G96" s="159"/>
      <c r="H96" s="189" t="str">
        <f>IF(F96=" "," ",F96-G96)</f>
        <v xml:space="preserve"> </v>
      </c>
      <c r="I96" s="205"/>
    </row>
    <row r="97" spans="1:9" x14ac:dyDescent="0.25">
      <c r="A97" s="140" t="s">
        <v>78</v>
      </c>
      <c r="B97" s="103"/>
      <c r="C97" s="24"/>
      <c r="D97" s="169"/>
      <c r="E97" s="174"/>
      <c r="F97" s="118" t="str">
        <f>IF(C97=0," ",C97*D97)</f>
        <v xml:space="preserve"> </v>
      </c>
      <c r="G97" s="159"/>
      <c r="H97" s="189" t="str">
        <f>IF(F97=" "," ",F97-G97)</f>
        <v xml:space="preserve"> </v>
      </c>
      <c r="I97" s="205"/>
    </row>
    <row r="98" spans="1:9" ht="24" customHeight="1" x14ac:dyDescent="0.25">
      <c r="A98" s="87"/>
      <c r="B98" s="257" t="s">
        <v>100</v>
      </c>
      <c r="C98" s="257"/>
      <c r="D98" s="257"/>
      <c r="E98" s="257"/>
      <c r="F98" s="131">
        <f>F99+F124+F116+F130+F133</f>
        <v>0</v>
      </c>
      <c r="G98" s="39">
        <f>G99+G124+G116+G130+G133</f>
        <v>0</v>
      </c>
      <c r="H98" s="200">
        <f>H99+H124+H116+H130+H133</f>
        <v>0</v>
      </c>
      <c r="I98" s="205"/>
    </row>
    <row r="99" spans="1:9" x14ac:dyDescent="0.25">
      <c r="A99" s="87"/>
      <c r="B99" s="226" t="s">
        <v>21</v>
      </c>
      <c r="C99" s="226"/>
      <c r="D99" s="226"/>
      <c r="E99" s="226"/>
      <c r="F99" s="117">
        <f>SUM(F100:F115)</f>
        <v>0</v>
      </c>
      <c r="G99" s="26">
        <f>SUM(G100:G115)</f>
        <v>0</v>
      </c>
      <c r="H99" s="188">
        <f>SUM(H100:H115)</f>
        <v>0</v>
      </c>
      <c r="I99" s="205"/>
    </row>
    <row r="100" spans="1:9" x14ac:dyDescent="0.25">
      <c r="A100" s="140" t="s">
        <v>80</v>
      </c>
      <c r="B100" s="104"/>
      <c r="C100" s="15"/>
      <c r="D100" s="165"/>
      <c r="E100" s="172"/>
      <c r="F100" s="118" t="str">
        <f>IF(C100=0," ",C100*D100)</f>
        <v xml:space="preserve"> </v>
      </c>
      <c r="G100" s="159"/>
      <c r="H100" s="189" t="str">
        <f>IF(F100=" "," ",F100-G100)</f>
        <v xml:space="preserve"> </v>
      </c>
      <c r="I100" s="205"/>
    </row>
    <row r="101" spans="1:9" x14ac:dyDescent="0.25">
      <c r="A101" s="140" t="s">
        <v>80</v>
      </c>
      <c r="B101" s="104"/>
      <c r="C101" s="15"/>
      <c r="D101" s="165"/>
      <c r="E101" s="172"/>
      <c r="F101" s="118" t="str">
        <f t="shared" ref="F101:F115" si="8">IF(C101=0," ",C101*D101)</f>
        <v xml:space="preserve"> </v>
      </c>
      <c r="G101" s="159"/>
      <c r="H101" s="189" t="str">
        <f t="shared" ref="H101:H115" si="9">IF(F101=" "," ",F101-G101)</f>
        <v xml:space="preserve"> </v>
      </c>
      <c r="I101" s="205"/>
    </row>
    <row r="102" spans="1:9" x14ac:dyDescent="0.25">
      <c r="A102" s="140" t="s">
        <v>80</v>
      </c>
      <c r="B102" s="104"/>
      <c r="C102" s="15"/>
      <c r="D102" s="165"/>
      <c r="E102" s="172"/>
      <c r="F102" s="118" t="str">
        <f t="shared" si="8"/>
        <v xml:space="preserve"> </v>
      </c>
      <c r="G102" s="159"/>
      <c r="H102" s="189" t="str">
        <f t="shared" si="9"/>
        <v xml:space="preserve"> </v>
      </c>
      <c r="I102" s="205"/>
    </row>
    <row r="103" spans="1:9" x14ac:dyDescent="0.25">
      <c r="A103" s="140" t="s">
        <v>80</v>
      </c>
      <c r="B103" s="104"/>
      <c r="C103" s="15"/>
      <c r="D103" s="165"/>
      <c r="E103" s="172"/>
      <c r="F103" s="118" t="str">
        <f t="shared" si="8"/>
        <v xml:space="preserve"> </v>
      </c>
      <c r="G103" s="159"/>
      <c r="H103" s="189" t="str">
        <f t="shared" si="9"/>
        <v xml:space="preserve"> </v>
      </c>
      <c r="I103" s="205"/>
    </row>
    <row r="104" spans="1:9" x14ac:dyDescent="0.25">
      <c r="A104" s="140" t="s">
        <v>80</v>
      </c>
      <c r="B104" s="104"/>
      <c r="C104" s="15"/>
      <c r="D104" s="165"/>
      <c r="E104" s="172"/>
      <c r="F104" s="118" t="str">
        <f t="shared" si="8"/>
        <v xml:space="preserve"> </v>
      </c>
      <c r="G104" s="159"/>
      <c r="H104" s="189" t="str">
        <f t="shared" si="9"/>
        <v xml:space="preserve"> </v>
      </c>
      <c r="I104" s="205"/>
    </row>
    <row r="105" spans="1:9" x14ac:dyDescent="0.25">
      <c r="A105" s="140" t="s">
        <v>80</v>
      </c>
      <c r="B105" s="104"/>
      <c r="C105" s="15"/>
      <c r="D105" s="165"/>
      <c r="E105" s="172"/>
      <c r="F105" s="118" t="str">
        <f t="shared" si="8"/>
        <v xml:space="preserve"> </v>
      </c>
      <c r="G105" s="159"/>
      <c r="H105" s="189" t="str">
        <f t="shared" si="9"/>
        <v xml:space="preserve"> </v>
      </c>
      <c r="I105" s="205"/>
    </row>
    <row r="106" spans="1:9" x14ac:dyDescent="0.25">
      <c r="A106" s="140" t="s">
        <v>80</v>
      </c>
      <c r="B106" s="104"/>
      <c r="C106" s="15"/>
      <c r="D106" s="165"/>
      <c r="E106" s="172"/>
      <c r="F106" s="118" t="str">
        <f t="shared" si="8"/>
        <v xml:space="preserve"> </v>
      </c>
      <c r="G106" s="159"/>
      <c r="H106" s="189" t="str">
        <f t="shared" si="9"/>
        <v xml:space="preserve"> </v>
      </c>
      <c r="I106" s="205"/>
    </row>
    <row r="107" spans="1:9" x14ac:dyDescent="0.25">
      <c r="A107" s="140" t="s">
        <v>80</v>
      </c>
      <c r="B107" s="104"/>
      <c r="C107" s="15"/>
      <c r="D107" s="165"/>
      <c r="E107" s="172"/>
      <c r="F107" s="118" t="str">
        <f t="shared" si="8"/>
        <v xml:space="preserve"> </v>
      </c>
      <c r="G107" s="159"/>
      <c r="H107" s="189" t="str">
        <f t="shared" si="9"/>
        <v xml:space="preserve"> </v>
      </c>
      <c r="I107" s="205"/>
    </row>
    <row r="108" spans="1:9" x14ac:dyDescent="0.25">
      <c r="A108" s="140" t="s">
        <v>80</v>
      </c>
      <c r="B108" s="104"/>
      <c r="C108" s="15"/>
      <c r="D108" s="165"/>
      <c r="E108" s="172"/>
      <c r="F108" s="118" t="str">
        <f t="shared" si="8"/>
        <v xml:space="preserve"> </v>
      </c>
      <c r="G108" s="159"/>
      <c r="H108" s="189" t="str">
        <f t="shared" si="9"/>
        <v xml:space="preserve"> </v>
      </c>
      <c r="I108" s="205"/>
    </row>
    <row r="109" spans="1:9" x14ac:dyDescent="0.25">
      <c r="A109" s="140" t="s">
        <v>80</v>
      </c>
      <c r="B109" s="104"/>
      <c r="C109" s="15"/>
      <c r="D109" s="165"/>
      <c r="E109" s="172"/>
      <c r="F109" s="118" t="str">
        <f t="shared" si="8"/>
        <v xml:space="preserve"> </v>
      </c>
      <c r="G109" s="159"/>
      <c r="H109" s="189" t="str">
        <f t="shared" si="9"/>
        <v xml:space="preserve"> </v>
      </c>
      <c r="I109" s="205"/>
    </row>
    <row r="110" spans="1:9" x14ac:dyDescent="0.25">
      <c r="A110" s="140" t="s">
        <v>80</v>
      </c>
      <c r="B110" s="104"/>
      <c r="C110" s="15"/>
      <c r="D110" s="165"/>
      <c r="E110" s="172"/>
      <c r="F110" s="118" t="str">
        <f t="shared" si="8"/>
        <v xml:space="preserve"> </v>
      </c>
      <c r="G110" s="159"/>
      <c r="H110" s="189" t="str">
        <f t="shared" si="9"/>
        <v xml:space="preserve"> </v>
      </c>
      <c r="I110" s="205"/>
    </row>
    <row r="111" spans="1:9" x14ac:dyDescent="0.25">
      <c r="A111" s="140" t="s">
        <v>80</v>
      </c>
      <c r="B111" s="104"/>
      <c r="C111" s="15"/>
      <c r="D111" s="165"/>
      <c r="E111" s="172"/>
      <c r="F111" s="118" t="str">
        <f t="shared" si="8"/>
        <v xml:space="preserve"> </v>
      </c>
      <c r="G111" s="159"/>
      <c r="H111" s="189" t="str">
        <f t="shared" si="9"/>
        <v xml:space="preserve"> </v>
      </c>
      <c r="I111" s="205"/>
    </row>
    <row r="112" spans="1:9" x14ac:dyDescent="0.25">
      <c r="A112" s="140" t="s">
        <v>80</v>
      </c>
      <c r="B112" s="104"/>
      <c r="C112" s="15"/>
      <c r="D112" s="165"/>
      <c r="E112" s="172"/>
      <c r="F112" s="118" t="str">
        <f t="shared" si="8"/>
        <v xml:space="preserve"> </v>
      </c>
      <c r="G112" s="159"/>
      <c r="H112" s="189" t="str">
        <f t="shared" si="9"/>
        <v xml:space="preserve"> </v>
      </c>
      <c r="I112" s="205"/>
    </row>
    <row r="113" spans="1:10" x14ac:dyDescent="0.25">
      <c r="A113" s="140" t="s">
        <v>80</v>
      </c>
      <c r="B113" s="104"/>
      <c r="C113" s="15"/>
      <c r="D113" s="165"/>
      <c r="E113" s="172"/>
      <c r="F113" s="118" t="str">
        <f t="shared" si="8"/>
        <v xml:space="preserve"> </v>
      </c>
      <c r="G113" s="159"/>
      <c r="H113" s="189" t="str">
        <f t="shared" si="9"/>
        <v xml:space="preserve"> </v>
      </c>
      <c r="I113" s="205"/>
    </row>
    <row r="114" spans="1:10" x14ac:dyDescent="0.25">
      <c r="A114" s="140" t="s">
        <v>80</v>
      </c>
      <c r="B114" s="104"/>
      <c r="C114" s="15"/>
      <c r="D114" s="165"/>
      <c r="E114" s="172"/>
      <c r="F114" s="118" t="str">
        <f t="shared" si="8"/>
        <v xml:space="preserve"> </v>
      </c>
      <c r="G114" s="159"/>
      <c r="H114" s="189" t="str">
        <f t="shared" si="9"/>
        <v xml:space="preserve"> </v>
      </c>
      <c r="I114" s="205"/>
    </row>
    <row r="115" spans="1:10" x14ac:dyDescent="0.25">
      <c r="A115" s="140" t="s">
        <v>80</v>
      </c>
      <c r="B115" s="104"/>
      <c r="C115" s="15"/>
      <c r="D115" s="165"/>
      <c r="E115" s="172"/>
      <c r="F115" s="118" t="str">
        <f t="shared" si="8"/>
        <v xml:space="preserve"> </v>
      </c>
      <c r="G115" s="159"/>
      <c r="H115" s="189" t="str">
        <f t="shared" si="9"/>
        <v xml:space="preserve"> </v>
      </c>
      <c r="I115" s="205"/>
    </row>
    <row r="116" spans="1:10" x14ac:dyDescent="0.25">
      <c r="A116" s="87"/>
      <c r="B116" s="226" t="s">
        <v>22</v>
      </c>
      <c r="C116" s="226"/>
      <c r="D116" s="226"/>
      <c r="E116" s="226"/>
      <c r="F116" s="117">
        <f>SUM(F117:F123)</f>
        <v>0</v>
      </c>
      <c r="G116" s="25">
        <f>SUM(G117:G123)</f>
        <v>0</v>
      </c>
      <c r="H116" s="193">
        <f>SUM(H117:H123)</f>
        <v>0</v>
      </c>
      <c r="I116" s="205"/>
    </row>
    <row r="117" spans="1:10" x14ac:dyDescent="0.25">
      <c r="A117" s="140" t="s">
        <v>80</v>
      </c>
      <c r="B117" s="104"/>
      <c r="C117" s="15"/>
      <c r="D117" s="165"/>
      <c r="E117" s="172"/>
      <c r="F117" s="118" t="str">
        <f>IF(C117=0," ",C117*D117)</f>
        <v xml:space="preserve"> </v>
      </c>
      <c r="G117" s="159"/>
      <c r="H117" s="189" t="str">
        <f>IF(F117=" "," ",F117-G117)</f>
        <v xml:space="preserve"> </v>
      </c>
      <c r="I117" s="205"/>
    </row>
    <row r="118" spans="1:10" x14ac:dyDescent="0.25">
      <c r="A118" s="140" t="s">
        <v>80</v>
      </c>
      <c r="B118" s="104"/>
      <c r="C118" s="15"/>
      <c r="D118" s="165"/>
      <c r="E118" s="172"/>
      <c r="F118" s="118" t="str">
        <f>IF(C118=0," ",C118*D118)</f>
        <v xml:space="preserve"> </v>
      </c>
      <c r="G118" s="159"/>
      <c r="H118" s="189" t="str">
        <f>IF(F118=" "," ",F118-G118)</f>
        <v xml:space="preserve"> </v>
      </c>
      <c r="I118" s="205"/>
    </row>
    <row r="119" spans="1:10" x14ac:dyDescent="0.25">
      <c r="A119" s="140" t="s">
        <v>80</v>
      </c>
      <c r="B119" s="104"/>
      <c r="C119" s="15"/>
      <c r="D119" s="165"/>
      <c r="E119" s="172"/>
      <c r="F119" s="118" t="str">
        <f>IF(C119=0," ",C119*D119)</f>
        <v xml:space="preserve"> </v>
      </c>
      <c r="G119" s="159"/>
      <c r="H119" s="189" t="str">
        <f>IF(F119=" "," ",F119-G119)</f>
        <v xml:space="preserve"> </v>
      </c>
      <c r="I119" s="205"/>
    </row>
    <row r="120" spans="1:10" x14ac:dyDescent="0.25">
      <c r="A120" s="140" t="s">
        <v>80</v>
      </c>
      <c r="B120" s="104"/>
      <c r="C120" s="15"/>
      <c r="D120" s="165"/>
      <c r="E120" s="172"/>
      <c r="F120" s="118" t="str">
        <f>IF(C120=0," ",C120*D120)</f>
        <v xml:space="preserve"> </v>
      </c>
      <c r="G120" s="159"/>
      <c r="H120" s="189" t="str">
        <f>IF(F120=" "," ",F120-G120)</f>
        <v xml:space="preserve"> </v>
      </c>
      <c r="I120" s="205"/>
    </row>
    <row r="121" spans="1:10" x14ac:dyDescent="0.25">
      <c r="A121" s="140" t="s">
        <v>80</v>
      </c>
      <c r="B121" s="104"/>
      <c r="C121" s="15"/>
      <c r="D121" s="165"/>
      <c r="E121" s="172"/>
      <c r="F121" s="118" t="str">
        <f>IF(C121=0," ",C121*D121)</f>
        <v xml:space="preserve"> </v>
      </c>
      <c r="G121" s="159"/>
      <c r="H121" s="189" t="str">
        <f>IF(F121=" "," ",F121-G121)</f>
        <v xml:space="preserve"> </v>
      </c>
      <c r="I121" s="205"/>
    </row>
    <row r="122" spans="1:10" x14ac:dyDescent="0.25">
      <c r="A122" s="140" t="s">
        <v>80</v>
      </c>
      <c r="B122" s="104"/>
      <c r="C122" s="15"/>
      <c r="D122" s="165"/>
      <c r="E122" s="172"/>
      <c r="F122" s="118" t="str">
        <f t="shared" ref="F122:F123" si="10">IF(C122=0," ",C122*D122)</f>
        <v xml:space="preserve"> </v>
      </c>
      <c r="G122" s="159"/>
      <c r="H122" s="189" t="str">
        <f t="shared" ref="H122:H123" si="11">IF(F122=" "," ",F122-G122)</f>
        <v xml:space="preserve"> </v>
      </c>
      <c r="I122" s="205"/>
    </row>
    <row r="123" spans="1:10" x14ac:dyDescent="0.25">
      <c r="A123" s="140" t="s">
        <v>80</v>
      </c>
      <c r="B123" s="104"/>
      <c r="C123" s="15"/>
      <c r="D123" s="165"/>
      <c r="E123" s="172"/>
      <c r="F123" s="118" t="str">
        <f t="shared" si="10"/>
        <v xml:space="preserve"> </v>
      </c>
      <c r="G123" s="159"/>
      <c r="H123" s="189" t="str">
        <f t="shared" si="11"/>
        <v xml:space="preserve"> </v>
      </c>
      <c r="I123" s="205"/>
    </row>
    <row r="124" spans="1:10" ht="34.5" customHeight="1" x14ac:dyDescent="0.25">
      <c r="A124" s="87"/>
      <c r="B124" s="227" t="s">
        <v>101</v>
      </c>
      <c r="C124" s="226"/>
      <c r="D124" s="226"/>
      <c r="E124" s="226"/>
      <c r="F124" s="117">
        <f>SUM(F125:F129)</f>
        <v>0</v>
      </c>
      <c r="G124" s="25">
        <f>SUM(G125:G129)</f>
        <v>0</v>
      </c>
      <c r="H124" s="193">
        <f>SUM(H125:H129)</f>
        <v>0</v>
      </c>
      <c r="I124" s="205"/>
      <c r="J124" s="1"/>
    </row>
    <row r="125" spans="1:10" x14ac:dyDescent="0.25">
      <c r="A125" s="140" t="s">
        <v>79</v>
      </c>
      <c r="B125" s="104"/>
      <c r="C125" s="15"/>
      <c r="D125" s="165"/>
      <c r="E125" s="172"/>
      <c r="F125" s="118" t="str">
        <f>IF(C125=0," ",C125*D125)</f>
        <v xml:space="preserve"> </v>
      </c>
      <c r="G125" s="159"/>
      <c r="H125" s="189" t="str">
        <f>IF(F125=" "," ",F125-G125)</f>
        <v xml:space="preserve"> </v>
      </c>
      <c r="I125" s="205"/>
    </row>
    <row r="126" spans="1:10" x14ac:dyDescent="0.25">
      <c r="A126" s="140" t="s">
        <v>79</v>
      </c>
      <c r="B126" s="104"/>
      <c r="C126" s="15"/>
      <c r="D126" s="165"/>
      <c r="E126" s="172"/>
      <c r="F126" s="118" t="str">
        <f t="shared" ref="F126:F129" si="12">IF(C126=0," ",C126*D126)</f>
        <v xml:space="preserve"> </v>
      </c>
      <c r="G126" s="159"/>
      <c r="H126" s="189" t="str">
        <f t="shared" ref="H126:H129" si="13">IF(F126=" "," ",F126-G126)</f>
        <v xml:space="preserve"> </v>
      </c>
      <c r="I126" s="205"/>
    </row>
    <row r="127" spans="1:10" x14ac:dyDescent="0.25">
      <c r="A127" s="140" t="s">
        <v>79</v>
      </c>
      <c r="B127" s="104"/>
      <c r="C127" s="15"/>
      <c r="D127" s="165"/>
      <c r="E127" s="172"/>
      <c r="F127" s="118" t="str">
        <f t="shared" si="12"/>
        <v xml:space="preserve"> </v>
      </c>
      <c r="G127" s="159"/>
      <c r="H127" s="189" t="str">
        <f t="shared" si="13"/>
        <v xml:space="preserve"> </v>
      </c>
      <c r="I127" s="205"/>
    </row>
    <row r="128" spans="1:10" x14ac:dyDescent="0.25">
      <c r="A128" s="140" t="s">
        <v>79</v>
      </c>
      <c r="B128" s="104"/>
      <c r="C128" s="15"/>
      <c r="D128" s="165"/>
      <c r="E128" s="172"/>
      <c r="F128" s="118" t="str">
        <f t="shared" si="12"/>
        <v xml:space="preserve"> </v>
      </c>
      <c r="G128" s="159"/>
      <c r="H128" s="189" t="str">
        <f t="shared" si="13"/>
        <v xml:space="preserve"> </v>
      </c>
      <c r="I128" s="205"/>
    </row>
    <row r="129" spans="1:9" x14ac:dyDescent="0.25">
      <c r="A129" s="140" t="s">
        <v>79</v>
      </c>
      <c r="B129" s="104"/>
      <c r="C129" s="15"/>
      <c r="D129" s="165"/>
      <c r="E129" s="172"/>
      <c r="F129" s="118" t="str">
        <f t="shared" si="12"/>
        <v xml:space="preserve"> </v>
      </c>
      <c r="G129" s="159"/>
      <c r="H129" s="189" t="str">
        <f t="shared" si="13"/>
        <v xml:space="preserve"> </v>
      </c>
      <c r="I129" s="205"/>
    </row>
    <row r="130" spans="1:9" x14ac:dyDescent="0.25">
      <c r="A130" s="87"/>
      <c r="B130" s="226" t="s">
        <v>102</v>
      </c>
      <c r="C130" s="226"/>
      <c r="D130" s="226"/>
      <c r="E130" s="226"/>
      <c r="F130" s="117">
        <f>SUM(F131:F133)</f>
        <v>0</v>
      </c>
      <c r="G130" s="25">
        <f>SUM(G131:G132)</f>
        <v>0</v>
      </c>
      <c r="H130" s="193">
        <f>SUM(H131:H132)</f>
        <v>0</v>
      </c>
      <c r="I130" s="205"/>
    </row>
    <row r="131" spans="1:9" x14ac:dyDescent="0.25">
      <c r="A131" s="140" t="s">
        <v>81</v>
      </c>
      <c r="B131" s="104"/>
      <c r="C131" s="15"/>
      <c r="D131" s="165"/>
      <c r="E131" s="172"/>
      <c r="F131" s="118" t="str">
        <f>IF(C131=0," ",C131*D131)</f>
        <v xml:space="preserve"> </v>
      </c>
      <c r="G131" s="159"/>
      <c r="H131" s="189" t="str">
        <f>IF(F131=" "," ",F131-G131)</f>
        <v xml:space="preserve"> </v>
      </c>
      <c r="I131" s="205"/>
    </row>
    <row r="132" spans="1:9" x14ac:dyDescent="0.25">
      <c r="A132" s="140" t="s">
        <v>81</v>
      </c>
      <c r="B132" s="104"/>
      <c r="C132" s="15"/>
      <c r="D132" s="165"/>
      <c r="E132" s="172"/>
      <c r="F132" s="118" t="str">
        <f>IF(C132=0," ",C132*D132)</f>
        <v xml:space="preserve"> </v>
      </c>
      <c r="G132" s="159"/>
      <c r="H132" s="189" t="str">
        <f>IF(F132=" "," ",F132-G132)</f>
        <v xml:space="preserve"> </v>
      </c>
      <c r="I132" s="205"/>
    </row>
    <row r="133" spans="1:9" ht="24" customHeight="1" x14ac:dyDescent="0.25">
      <c r="A133" s="87"/>
      <c r="B133" s="258" t="s">
        <v>103</v>
      </c>
      <c r="C133" s="258"/>
      <c r="D133" s="258"/>
      <c r="E133" s="258"/>
      <c r="F133" s="117">
        <f t="shared" ref="F133" si="14">C133*D133</f>
        <v>0</v>
      </c>
      <c r="G133" s="25">
        <f>SUM(G134:G135)</f>
        <v>0</v>
      </c>
      <c r="H133" s="193">
        <f>SUM(H134:H135)</f>
        <v>0</v>
      </c>
      <c r="I133" s="205"/>
    </row>
    <row r="134" spans="1:9" x14ac:dyDescent="0.25">
      <c r="A134" s="140" t="s">
        <v>82</v>
      </c>
      <c r="B134" s="38"/>
      <c r="C134" s="27"/>
      <c r="D134" s="27"/>
      <c r="E134" s="38"/>
      <c r="F134" s="132" t="str">
        <f>IF(C134=0," ",C134*D134)</f>
        <v xml:space="preserve"> </v>
      </c>
      <c r="G134" s="164"/>
      <c r="H134" s="189" t="str">
        <f>IF(F134=" "," ",F134-G134)</f>
        <v xml:space="preserve"> </v>
      </c>
      <c r="I134" s="205"/>
    </row>
    <row r="135" spans="1:9" x14ac:dyDescent="0.25">
      <c r="A135" s="140" t="s">
        <v>82</v>
      </c>
      <c r="B135" s="38"/>
      <c r="C135" s="27"/>
      <c r="D135" s="27"/>
      <c r="E135" s="38"/>
      <c r="F135" s="132" t="str">
        <f>IF(C135=0," ",C135*D135)</f>
        <v xml:space="preserve"> </v>
      </c>
      <c r="G135" s="164"/>
      <c r="H135" s="189" t="str">
        <f>IF(F135=" "," ",F135-G135)</f>
        <v xml:space="preserve"> </v>
      </c>
      <c r="I135" s="205"/>
    </row>
    <row r="136" spans="1:9" ht="21" customHeight="1" x14ac:dyDescent="0.25">
      <c r="A136" s="87"/>
      <c r="B136" s="230" t="s">
        <v>23</v>
      </c>
      <c r="C136" s="230"/>
      <c r="D136" s="230"/>
      <c r="E136" s="230"/>
      <c r="F136" s="131">
        <f>F137+F141</f>
        <v>0</v>
      </c>
      <c r="G136" s="39">
        <f>G137+G141</f>
        <v>0</v>
      </c>
      <c r="H136" s="200">
        <f>H137+H141</f>
        <v>0</v>
      </c>
      <c r="I136" s="205"/>
    </row>
    <row r="137" spans="1:9" x14ac:dyDescent="0.25">
      <c r="A137" s="87"/>
      <c r="B137" s="226" t="s">
        <v>104</v>
      </c>
      <c r="C137" s="226"/>
      <c r="D137" s="226"/>
      <c r="E137" s="226"/>
      <c r="F137" s="117">
        <f>SUM(F138:F140)</f>
        <v>0</v>
      </c>
      <c r="G137" s="26">
        <f>SUM(G138:G140)</f>
        <v>0</v>
      </c>
      <c r="H137" s="188">
        <f>SUM(H138:H140)</f>
        <v>0</v>
      </c>
      <c r="I137" s="205"/>
    </row>
    <row r="138" spans="1:9" x14ac:dyDescent="0.25">
      <c r="A138" s="140" t="s">
        <v>84</v>
      </c>
      <c r="B138" s="105"/>
      <c r="C138" s="15"/>
      <c r="D138" s="165"/>
      <c r="E138" s="172"/>
      <c r="F138" s="118" t="str">
        <f>IF(C138=0," ",C138*D138)</f>
        <v xml:space="preserve"> </v>
      </c>
      <c r="G138" s="159"/>
      <c r="H138" s="189" t="str">
        <f>IF(F138=" "," ",F138-G138)</f>
        <v xml:space="preserve"> </v>
      </c>
      <c r="I138" s="205"/>
    </row>
    <row r="139" spans="1:9" x14ac:dyDescent="0.25">
      <c r="A139" s="140" t="s">
        <v>84</v>
      </c>
      <c r="B139" s="105"/>
      <c r="C139" s="15"/>
      <c r="D139" s="165"/>
      <c r="E139" s="172"/>
      <c r="F139" s="118" t="str">
        <f>IF(C139=0," ",C139*D139)</f>
        <v xml:space="preserve"> </v>
      </c>
      <c r="G139" s="159"/>
      <c r="H139" s="189" t="str">
        <f>IF(F139=" "," ",F139-G139)</f>
        <v xml:space="preserve"> </v>
      </c>
      <c r="I139" s="205"/>
    </row>
    <row r="140" spans="1:9" x14ac:dyDescent="0.25">
      <c r="A140" s="140" t="s">
        <v>84</v>
      </c>
      <c r="B140" s="105"/>
      <c r="C140" s="15"/>
      <c r="D140" s="165"/>
      <c r="E140" s="172"/>
      <c r="F140" s="118" t="str">
        <f>IF(C140=0," ",C140*D140)</f>
        <v xml:space="preserve"> </v>
      </c>
      <c r="G140" s="159"/>
      <c r="H140" s="189" t="str">
        <f>IF(F140=" "," ",F140-G140)</f>
        <v xml:space="preserve"> </v>
      </c>
      <c r="I140" s="205"/>
    </row>
    <row r="141" spans="1:9" ht="24.75" customHeight="1" x14ac:dyDescent="0.25">
      <c r="A141" s="87"/>
      <c r="B141" s="227" t="s">
        <v>106</v>
      </c>
      <c r="C141" s="227"/>
      <c r="D141" s="227"/>
      <c r="E141" s="227"/>
      <c r="F141" s="117">
        <f>SUM(F142:F143)</f>
        <v>0</v>
      </c>
      <c r="G141" s="26">
        <f>SUM(G142:G143)</f>
        <v>0</v>
      </c>
      <c r="H141" s="188">
        <f>SUM(H142:H143)</f>
        <v>0</v>
      </c>
      <c r="I141" s="205"/>
    </row>
    <row r="142" spans="1:9" x14ac:dyDescent="0.25">
      <c r="A142" s="167" t="s">
        <v>105</v>
      </c>
      <c r="B142" s="105"/>
      <c r="C142" s="15"/>
      <c r="D142" s="165"/>
      <c r="E142" s="172"/>
      <c r="F142" s="118" t="str">
        <f>IF(C142=0," ",C142*D142)</f>
        <v xml:space="preserve"> </v>
      </c>
      <c r="G142" s="159"/>
      <c r="H142" s="189" t="str">
        <f>IF(F142=" "," ",F142-G142)</f>
        <v xml:space="preserve"> </v>
      </c>
      <c r="I142" s="205"/>
    </row>
    <row r="143" spans="1:9" x14ac:dyDescent="0.25">
      <c r="A143" s="167" t="s">
        <v>105</v>
      </c>
      <c r="B143" s="172"/>
      <c r="C143" s="15"/>
      <c r="D143" s="165"/>
      <c r="E143" s="172"/>
      <c r="F143" s="118" t="str">
        <f>IF(C143=0," ",C143*D143)</f>
        <v xml:space="preserve"> </v>
      </c>
      <c r="G143" s="159"/>
      <c r="H143" s="189" t="str">
        <f>IF(F143=" "," ",F143-G143)</f>
        <v xml:space="preserve"> </v>
      </c>
      <c r="I143" s="205"/>
    </row>
    <row r="144" spans="1:9" x14ac:dyDescent="0.25">
      <c r="A144" s="87"/>
      <c r="B144" s="230" t="s">
        <v>24</v>
      </c>
      <c r="C144" s="230"/>
      <c r="D144" s="230"/>
      <c r="E144" s="230"/>
      <c r="F144" s="131">
        <f>F145</f>
        <v>0</v>
      </c>
      <c r="G144" s="39">
        <f>G145</f>
        <v>0</v>
      </c>
      <c r="H144" s="200">
        <f>H145</f>
        <v>0</v>
      </c>
      <c r="I144" s="205"/>
    </row>
    <row r="145" spans="1:9" x14ac:dyDescent="0.25">
      <c r="A145" s="87"/>
      <c r="B145" s="228" t="s">
        <v>25</v>
      </c>
      <c r="C145" s="228"/>
      <c r="D145" s="228"/>
      <c r="E145" s="228"/>
      <c r="F145" s="117">
        <f>SUM(F146:F147)</f>
        <v>0</v>
      </c>
      <c r="G145" s="26">
        <f>SUM(G146:G147)</f>
        <v>0</v>
      </c>
      <c r="H145" s="188">
        <f>SUM(H146:H147)</f>
        <v>0</v>
      </c>
      <c r="I145" s="205"/>
    </row>
    <row r="146" spans="1:9" x14ac:dyDescent="0.25">
      <c r="A146" s="140" t="s">
        <v>83</v>
      </c>
      <c r="B146" s="102"/>
      <c r="C146" s="16"/>
      <c r="D146" s="165"/>
      <c r="E146" s="172"/>
      <c r="F146" s="133" t="str">
        <f>IF(C146=0," ",C146*D146)</f>
        <v xml:space="preserve"> </v>
      </c>
      <c r="G146" s="159"/>
      <c r="H146" s="189" t="str">
        <f>IF(F146=" "," ",F146-G146)</f>
        <v xml:space="preserve"> </v>
      </c>
      <c r="I146" s="205"/>
    </row>
    <row r="147" spans="1:9" x14ac:dyDescent="0.25">
      <c r="A147" s="140" t="s">
        <v>83</v>
      </c>
      <c r="B147" s="102"/>
      <c r="C147" s="16"/>
      <c r="D147" s="165"/>
      <c r="E147" s="172"/>
      <c r="F147" s="133" t="str">
        <f>IF(C147=0," ",C147*D147)</f>
        <v xml:space="preserve"> </v>
      </c>
      <c r="G147" s="159"/>
      <c r="H147" s="189" t="str">
        <f>IF(F147=" "," ",F147-G147)</f>
        <v xml:space="preserve"> </v>
      </c>
      <c r="I147" s="205"/>
    </row>
    <row r="148" spans="1:9" x14ac:dyDescent="0.25">
      <c r="A148" s="182"/>
      <c r="B148" s="229" t="s">
        <v>26</v>
      </c>
      <c r="C148" s="229"/>
      <c r="D148" s="229"/>
      <c r="E148" s="229"/>
      <c r="F148" s="183">
        <f>F149+F153+F156</f>
        <v>0</v>
      </c>
      <c r="G148" s="184">
        <f>G149+G153+G156</f>
        <v>0</v>
      </c>
      <c r="H148" s="201">
        <f>H149+H153+H156</f>
        <v>0</v>
      </c>
      <c r="I148" s="205"/>
    </row>
    <row r="149" spans="1:9" x14ac:dyDescent="0.25">
      <c r="A149" s="87"/>
      <c r="B149" s="225" t="s">
        <v>27</v>
      </c>
      <c r="C149" s="225"/>
      <c r="D149" s="225"/>
      <c r="E149" s="225"/>
      <c r="F149" s="123">
        <f>SUM(F150:F152)</f>
        <v>0</v>
      </c>
      <c r="G149" s="26">
        <f>SUM(G150:G152)</f>
        <v>0</v>
      </c>
      <c r="H149" s="188">
        <f>SUM(H150:H152)</f>
        <v>0</v>
      </c>
      <c r="I149" s="205"/>
    </row>
    <row r="150" spans="1:9" x14ac:dyDescent="0.25">
      <c r="A150" s="140" t="s">
        <v>85</v>
      </c>
      <c r="B150" s="177" t="s">
        <v>88</v>
      </c>
      <c r="C150" s="23"/>
      <c r="D150" s="23"/>
      <c r="E150" s="28"/>
      <c r="F150" s="133" t="str">
        <f>IF(C150=0," ",C150*D150)</f>
        <v xml:space="preserve"> </v>
      </c>
      <c r="G150" s="159"/>
      <c r="H150" s="189" t="str">
        <f>IF(F150=" "," ",F150-G150)</f>
        <v xml:space="preserve"> </v>
      </c>
      <c r="I150" s="205"/>
    </row>
    <row r="151" spans="1:9" x14ac:dyDescent="0.25">
      <c r="A151" s="140" t="s">
        <v>85</v>
      </c>
      <c r="B151" s="97" t="s">
        <v>96</v>
      </c>
      <c r="C151" s="23"/>
      <c r="D151" s="23"/>
      <c r="E151" s="28"/>
      <c r="F151" s="133" t="str">
        <f t="shared" ref="F151:F152" si="15">IF(C151=0," ",C151*D151)</f>
        <v xml:space="preserve"> </v>
      </c>
      <c r="G151" s="159"/>
      <c r="H151" s="189" t="str">
        <f t="shared" ref="H151:H152" si="16">IF(F151=" "," ",F151-G151)</f>
        <v xml:space="preserve"> </v>
      </c>
      <c r="I151" s="205"/>
    </row>
    <row r="152" spans="1:9" x14ac:dyDescent="0.25">
      <c r="A152" s="140" t="s">
        <v>85</v>
      </c>
      <c r="B152" s="97"/>
      <c r="C152" s="14"/>
      <c r="D152" s="165"/>
      <c r="E152" s="172"/>
      <c r="F152" s="133" t="str">
        <f t="shared" si="15"/>
        <v xml:space="preserve"> </v>
      </c>
      <c r="G152" s="159"/>
      <c r="H152" s="189" t="str">
        <f t="shared" si="16"/>
        <v xml:space="preserve"> </v>
      </c>
      <c r="I152" s="205"/>
    </row>
    <row r="153" spans="1:9" x14ac:dyDescent="0.25">
      <c r="A153" s="87"/>
      <c r="B153" s="225" t="s">
        <v>87</v>
      </c>
      <c r="C153" s="225"/>
      <c r="D153" s="225"/>
      <c r="E153" s="225"/>
      <c r="F153" s="123">
        <f t="shared" ref="F153:F156" si="17">C153*D153</f>
        <v>0</v>
      </c>
      <c r="G153" s="26">
        <f>SUM(G154:G155)</f>
        <v>0</v>
      </c>
      <c r="H153" s="188">
        <f>SUM(H154:H155)</f>
        <v>0</v>
      </c>
      <c r="I153" s="205"/>
    </row>
    <row r="154" spans="1:9" x14ac:dyDescent="0.25">
      <c r="A154" s="167"/>
      <c r="B154" s="28"/>
      <c r="C154" s="23"/>
      <c r="D154" s="23"/>
      <c r="E154" s="28"/>
      <c r="F154" s="133" t="str">
        <f>IF(C154=0," ",C154*D154)</f>
        <v xml:space="preserve"> </v>
      </c>
      <c r="G154" s="159"/>
      <c r="H154" s="189" t="str">
        <f>IF(F154=" "," ",F154-G154)</f>
        <v xml:space="preserve"> </v>
      </c>
      <c r="I154" s="205"/>
    </row>
    <row r="155" spans="1:9" x14ac:dyDescent="0.25">
      <c r="A155" s="167"/>
      <c r="B155" s="97"/>
      <c r="C155" s="14"/>
      <c r="D155" s="165"/>
      <c r="E155" s="172"/>
      <c r="F155" s="133" t="str">
        <f>IF(C155=0," ",C155*D155)</f>
        <v xml:space="preserve"> </v>
      </c>
      <c r="G155" s="159"/>
      <c r="H155" s="189" t="str">
        <f>IF(F155=" "," ",F155-G155)</f>
        <v xml:space="preserve"> </v>
      </c>
      <c r="I155" s="205"/>
    </row>
    <row r="156" spans="1:9" x14ac:dyDescent="0.25">
      <c r="A156" s="87"/>
      <c r="B156" s="225" t="s">
        <v>28</v>
      </c>
      <c r="C156" s="225"/>
      <c r="D156" s="225"/>
      <c r="E156" s="225"/>
      <c r="F156" s="123">
        <f t="shared" si="17"/>
        <v>0</v>
      </c>
      <c r="G156" s="26">
        <f>SUM(G157:G158)</f>
        <v>0</v>
      </c>
      <c r="H156" s="188">
        <f>SUM(H157:H158)</f>
        <v>0</v>
      </c>
      <c r="I156" s="205"/>
    </row>
    <row r="157" spans="1:9" x14ac:dyDescent="0.25">
      <c r="A157" s="167"/>
      <c r="B157" s="172"/>
      <c r="C157" s="165"/>
      <c r="D157" s="165"/>
      <c r="E157" s="172"/>
      <c r="F157" s="118" t="str">
        <f>IF(C157=0," ",C157*D157)</f>
        <v xml:space="preserve"> </v>
      </c>
      <c r="G157" s="159"/>
      <c r="H157" s="189" t="str">
        <f>IF(F157=" "," ",F157-G157)</f>
        <v xml:space="preserve"> </v>
      </c>
      <c r="I157" s="205"/>
    </row>
    <row r="158" spans="1:9" x14ac:dyDescent="0.25">
      <c r="A158" s="167"/>
      <c r="B158" s="172"/>
      <c r="C158" s="165"/>
      <c r="D158" s="165"/>
      <c r="E158" s="172"/>
      <c r="F158" s="118" t="str">
        <f>IF(C158=0," ",C158*D158)</f>
        <v xml:space="preserve"> </v>
      </c>
      <c r="G158" s="159"/>
      <c r="H158" s="189" t="str">
        <f>IF(F158=" "," ",F158-G158)</f>
        <v xml:space="preserve"> </v>
      </c>
      <c r="I158" s="205"/>
    </row>
    <row r="159" spans="1:9" s="18" customFormat="1" ht="15.75" thickBot="1" x14ac:dyDescent="0.3">
      <c r="A159" s="83"/>
      <c r="C159" s="43"/>
      <c r="D159" s="43"/>
      <c r="F159" s="119"/>
      <c r="G159" s="36"/>
      <c r="H159" s="84"/>
      <c r="I159" s="206"/>
    </row>
    <row r="160" spans="1:9" x14ac:dyDescent="0.25">
      <c r="A160" s="221" t="s">
        <v>29</v>
      </c>
      <c r="B160" s="221"/>
      <c r="C160" s="221"/>
      <c r="D160" s="221"/>
      <c r="E160" s="222"/>
      <c r="F160" s="134">
        <f>F11+F31+F55+F65</f>
        <v>0</v>
      </c>
      <c r="G160" s="134">
        <f>G11+G31+G55+G65</f>
        <v>0</v>
      </c>
      <c r="H160" s="202">
        <f>H11+H31+H55+H65</f>
        <v>0</v>
      </c>
      <c r="I160" s="205"/>
    </row>
    <row r="161" spans="1:9" x14ac:dyDescent="0.25">
      <c r="A161" s="223" t="s">
        <v>59</v>
      </c>
      <c r="B161" s="223"/>
      <c r="C161" s="223"/>
      <c r="D161" s="224"/>
      <c r="E161" s="47">
        <v>0.03</v>
      </c>
      <c r="F161" s="135">
        <f>F160*E161</f>
        <v>0</v>
      </c>
      <c r="G161" s="175">
        <v>0</v>
      </c>
      <c r="H161" s="203">
        <f>F161-G161</f>
        <v>0</v>
      </c>
      <c r="I161" s="205"/>
    </row>
    <row r="162" spans="1:9" x14ac:dyDescent="0.25">
      <c r="A162" s="215" t="s">
        <v>30</v>
      </c>
      <c r="B162" s="215"/>
      <c r="C162" s="80"/>
      <c r="D162" s="80"/>
      <c r="E162" s="81"/>
      <c r="F162" s="136">
        <f>SUM(F160+F161)</f>
        <v>0</v>
      </c>
      <c r="G162" s="40">
        <f>SUM(G160+G161)</f>
        <v>0</v>
      </c>
      <c r="H162" s="204">
        <f>SUM(H160+H161)</f>
        <v>0</v>
      </c>
      <c r="I162" s="205"/>
    </row>
    <row r="163" spans="1:9" ht="15.6" customHeight="1" x14ac:dyDescent="0.25">
      <c r="A163" s="343"/>
      <c r="B163" s="344"/>
      <c r="C163" s="345"/>
      <c r="D163" s="346" t="s">
        <v>31</v>
      </c>
      <c r="E163" s="347"/>
      <c r="F163" s="348"/>
      <c r="G163" s="348"/>
      <c r="H163" s="348"/>
      <c r="I163" s="349"/>
    </row>
    <row r="164" spans="1:9" ht="20.45" customHeight="1" x14ac:dyDescent="0.25">
      <c r="A164" s="216" t="s">
        <v>60</v>
      </c>
      <c r="B164" s="216"/>
      <c r="C164" s="216"/>
      <c r="D164" s="44" t="s">
        <v>32</v>
      </c>
      <c r="E164" s="241"/>
      <c r="F164" s="241"/>
      <c r="G164" s="241"/>
      <c r="H164" s="241"/>
      <c r="I164" s="337"/>
    </row>
    <row r="165" spans="1:9" x14ac:dyDescent="0.25">
      <c r="A165" s="343"/>
      <c r="B165" s="108"/>
      <c r="C165" s="207"/>
      <c r="D165" s="45"/>
      <c r="E165" s="219"/>
      <c r="F165" s="219"/>
      <c r="G165" s="219"/>
      <c r="H165" s="219"/>
      <c r="I165" s="337"/>
    </row>
    <row r="166" spans="1:9" x14ac:dyDescent="0.25">
      <c r="A166" s="343"/>
      <c r="B166" s="108"/>
      <c r="C166" s="207"/>
      <c r="D166" s="44" t="s">
        <v>33</v>
      </c>
      <c r="E166" s="219"/>
      <c r="F166" s="219"/>
      <c r="G166" s="219"/>
      <c r="H166" s="219"/>
      <c r="I166" s="337"/>
    </row>
    <row r="167" spans="1:9" x14ac:dyDescent="0.25">
      <c r="A167" s="343"/>
      <c r="B167" s="109"/>
      <c r="C167" s="17"/>
      <c r="D167" s="48"/>
      <c r="E167" s="242" t="s">
        <v>36</v>
      </c>
      <c r="F167" s="242"/>
      <c r="G167" s="242"/>
      <c r="H167" s="242"/>
      <c r="I167" s="337"/>
    </row>
    <row r="168" spans="1:9" ht="20.45" customHeight="1" x14ac:dyDescent="0.25">
      <c r="A168" s="356" t="s">
        <v>89</v>
      </c>
      <c r="B168" s="350"/>
      <c r="C168" s="351"/>
      <c r="D168" s="352"/>
      <c r="E168" s="353"/>
      <c r="F168" s="354"/>
      <c r="G168" s="355"/>
      <c r="H168" s="357"/>
      <c r="I168" s="349"/>
    </row>
    <row r="169" spans="1:9" x14ac:dyDescent="0.25">
      <c r="A169" s="358"/>
      <c r="B169" s="217"/>
      <c r="C169" s="217"/>
      <c r="D169" s="218"/>
      <c r="E169" s="218"/>
      <c r="F169" s="219"/>
      <c r="G169" s="219"/>
      <c r="H169" s="219"/>
      <c r="I169" s="337"/>
    </row>
    <row r="170" spans="1:9" x14ac:dyDescent="0.25">
      <c r="A170" s="358"/>
      <c r="B170" s="217"/>
      <c r="C170" s="217"/>
      <c r="D170" s="218"/>
      <c r="E170" s="218"/>
      <c r="F170" s="219"/>
      <c r="G170" s="219"/>
      <c r="H170" s="219"/>
      <c r="I170" s="337"/>
    </row>
    <row r="171" spans="1:9" ht="24.75" customHeight="1" x14ac:dyDescent="0.25">
      <c r="A171" s="359" t="s">
        <v>61</v>
      </c>
      <c r="B171" s="360"/>
      <c r="C171" s="360"/>
      <c r="D171" s="360"/>
      <c r="E171" s="360"/>
      <c r="F171" s="360"/>
      <c r="G171" s="360"/>
      <c r="H171" s="360"/>
      <c r="I171" s="342"/>
    </row>
  </sheetData>
  <sheetProtection formatCells="0" formatRows="0" insertRows="0"/>
  <mergeCells count="61">
    <mergeCell ref="I8:I10"/>
    <mergeCell ref="A8:F8"/>
    <mergeCell ref="A9:F9"/>
    <mergeCell ref="A30:B30"/>
    <mergeCell ref="A54:A55"/>
    <mergeCell ref="A10:A11"/>
    <mergeCell ref="B33:E33"/>
    <mergeCell ref="B36:E36"/>
    <mergeCell ref="B47:E47"/>
    <mergeCell ref="B50:E50"/>
    <mergeCell ref="B56:E56"/>
    <mergeCell ref="B60:E60"/>
    <mergeCell ref="B12:E12"/>
    <mergeCell ref="B32:E32"/>
    <mergeCell ref="B153:E153"/>
    <mergeCell ref="B43:E43"/>
    <mergeCell ref="B66:E66"/>
    <mergeCell ref="B98:E98"/>
    <mergeCell ref="B136:E136"/>
    <mergeCell ref="B99:E99"/>
    <mergeCell ref="B124:E124"/>
    <mergeCell ref="B116:E116"/>
    <mergeCell ref="B130:E130"/>
    <mergeCell ref="B133:E133"/>
    <mergeCell ref="B67:E67"/>
    <mergeCell ref="B86:E86"/>
    <mergeCell ref="K1:L1"/>
    <mergeCell ref="K2:L3"/>
    <mergeCell ref="K4:L5"/>
    <mergeCell ref="E164:H164"/>
    <mergeCell ref="E167:H167"/>
    <mergeCell ref="E165:H166"/>
    <mergeCell ref="B31:E31"/>
    <mergeCell ref="B55:E55"/>
    <mergeCell ref="B65:E65"/>
    <mergeCell ref="F163:H163"/>
    <mergeCell ref="B19:E19"/>
    <mergeCell ref="B22:E22"/>
    <mergeCell ref="B25:E25"/>
    <mergeCell ref="G8:H8"/>
    <mergeCell ref="B11:E11"/>
    <mergeCell ref="B149:E149"/>
    <mergeCell ref="B95:E95"/>
    <mergeCell ref="A160:E160"/>
    <mergeCell ref="A161:D161"/>
    <mergeCell ref="B156:E156"/>
    <mergeCell ref="B137:E137"/>
    <mergeCell ref="B141:E141"/>
    <mergeCell ref="B145:E145"/>
    <mergeCell ref="B148:E148"/>
    <mergeCell ref="B144:E144"/>
    <mergeCell ref="A162:B162"/>
    <mergeCell ref="A164:C164"/>
    <mergeCell ref="A171:H171"/>
    <mergeCell ref="A168:B168"/>
    <mergeCell ref="B169:C170"/>
    <mergeCell ref="D169:E170"/>
    <mergeCell ref="F169:H170"/>
    <mergeCell ref="A1:I1"/>
    <mergeCell ref="A2:I2"/>
    <mergeCell ref="B3:I3"/>
  </mergeCells>
  <pageMargins left="0.70866141732283472" right="0.70866141732283472" top="0.74803149606299213" bottom="0.74803149606299213" header="0.31496062992125984" footer="0.31496062992125984"/>
  <pageSetup paperSize="9" scale="77" fitToHeight="0" orientation="portrait" r:id="rId1"/>
  <headerFooter>
    <oddHeader>&amp;C&amp;"-,Negrita"UNIVERSIDAD AGRARIA DEL ECUADOR
INSTITUTO DE INVESTIGACIÓN&amp;RFRM_PRS_PRY_03</oddHeader>
  </headerFooter>
  <rowBreaks count="1" manualBreakCount="1">
    <brk id="118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activeCell="C39" sqref="C39"/>
    </sheetView>
  </sheetViews>
  <sheetFormatPr baseColWidth="10" defaultRowHeight="15" x14ac:dyDescent="0.25"/>
  <cols>
    <col min="1" max="1" width="35.85546875" customWidth="1"/>
    <col min="2" max="2" width="7.85546875" customWidth="1"/>
    <col min="3" max="3" width="14.5703125" style="13" customWidth="1"/>
    <col min="4" max="4" width="13" style="13" customWidth="1"/>
    <col min="5" max="5" width="11.5703125" style="13"/>
  </cols>
  <sheetData>
    <row r="1" spans="1:5" ht="18.75" x14ac:dyDescent="0.3">
      <c r="A1" s="211" t="s">
        <v>44</v>
      </c>
      <c r="B1" s="212"/>
      <c r="C1" s="212"/>
      <c r="D1" s="212"/>
      <c r="E1" s="213"/>
    </row>
    <row r="2" spans="1:5" ht="15.75" x14ac:dyDescent="0.25">
      <c r="A2" s="208" t="s">
        <v>99</v>
      </c>
      <c r="B2" s="209"/>
      <c r="C2" s="209"/>
      <c r="D2" s="209"/>
      <c r="E2" s="210"/>
    </row>
    <row r="3" spans="1:5" x14ac:dyDescent="0.25">
      <c r="A3" s="49" t="s">
        <v>0</v>
      </c>
      <c r="B3" s="286" t="str">
        <f>IF(DETALLE!C3=0, " ",DETALLE!C3)</f>
        <v xml:space="preserve"> </v>
      </c>
      <c r="C3" s="286"/>
      <c r="D3" s="286"/>
      <c r="E3" s="287"/>
    </row>
    <row r="4" spans="1:5" x14ac:dyDescent="0.25">
      <c r="A4" s="50" t="s">
        <v>46</v>
      </c>
      <c r="B4" s="282" t="e">
        <f>IF(DETALLE!#REF!=0, " ",DETALLE!#REF!)</f>
        <v>#REF!</v>
      </c>
      <c r="C4" s="282"/>
      <c r="D4" s="282"/>
      <c r="E4" s="283"/>
    </row>
    <row r="5" spans="1:5" x14ac:dyDescent="0.25">
      <c r="A5" s="51" t="s">
        <v>56</v>
      </c>
      <c r="B5" s="41" t="s">
        <v>1</v>
      </c>
      <c r="C5" s="142" t="str">
        <f>IF(DETALLE!D5=0/1/1900," ",DETALLE!D5)</f>
        <v xml:space="preserve"> </v>
      </c>
      <c r="D5" s="59" t="s">
        <v>62</v>
      </c>
      <c r="E5" s="143" t="str">
        <f>IF(DETALLE!G5=0/1/1900," ",DETALLE!G5)</f>
        <v xml:space="preserve"> </v>
      </c>
    </row>
    <row r="6" spans="1:5" ht="15.75" thickBot="1" x14ac:dyDescent="0.3">
      <c r="A6" s="52" t="s">
        <v>55</v>
      </c>
      <c r="B6" s="284" t="str">
        <f>IF(DETALLE!C6=0, " ",DETALLE!C6)</f>
        <v xml:space="preserve"> </v>
      </c>
      <c r="C6" s="284"/>
      <c r="D6" s="284"/>
      <c r="E6" s="285"/>
    </row>
    <row r="7" spans="1:5" ht="9.6" customHeight="1" thickBot="1" x14ac:dyDescent="0.3"/>
    <row r="8" spans="1:5" ht="15.75" thickBot="1" x14ac:dyDescent="0.3">
      <c r="A8" s="293" t="s">
        <v>2</v>
      </c>
      <c r="B8" s="294"/>
      <c r="C8" s="294"/>
      <c r="D8" s="294"/>
      <c r="E8" s="295"/>
    </row>
    <row r="9" spans="1:5" ht="15.75" thickBot="1" x14ac:dyDescent="0.3">
      <c r="A9" s="314" t="s">
        <v>37</v>
      </c>
      <c r="B9" s="315"/>
      <c r="C9" s="315"/>
      <c r="D9" s="315"/>
      <c r="E9" s="316"/>
    </row>
    <row r="10" spans="1:5" x14ac:dyDescent="0.25">
      <c r="A10" s="320" t="s">
        <v>38</v>
      </c>
      <c r="B10" s="321"/>
      <c r="C10" s="3" t="s">
        <v>91</v>
      </c>
      <c r="D10" s="3" t="s">
        <v>6</v>
      </c>
      <c r="E10" s="74" t="s">
        <v>5</v>
      </c>
    </row>
    <row r="11" spans="1:5" x14ac:dyDescent="0.25">
      <c r="A11" s="324" t="s">
        <v>39</v>
      </c>
      <c r="B11" s="325"/>
      <c r="C11" s="154">
        <f>DETALLE!H162</f>
        <v>0</v>
      </c>
      <c r="D11" s="154">
        <f>DETALLE!G162</f>
        <v>0</v>
      </c>
      <c r="E11" s="155">
        <f>DETALLE!F162</f>
        <v>0</v>
      </c>
    </row>
    <row r="12" spans="1:5" ht="12.6" customHeight="1" thickBot="1" x14ac:dyDescent="0.3">
      <c r="A12" s="322" t="s">
        <v>40</v>
      </c>
      <c r="B12" s="323"/>
      <c r="C12" s="152" t="str">
        <f>IF(C11=0," ",SUM(C11*100/E11))</f>
        <v xml:space="preserve"> </v>
      </c>
      <c r="D12" s="152" t="str">
        <f>IF(D11=0," ",SUM(D11*100/E11))</f>
        <v xml:space="preserve"> </v>
      </c>
      <c r="E12" s="153" t="str">
        <f>IF(E11=0," ",SUM(C12:D12))</f>
        <v xml:space="preserve"> </v>
      </c>
    </row>
    <row r="13" spans="1:5" ht="15.75" thickBot="1" x14ac:dyDescent="0.3">
      <c r="A13" s="314" t="s">
        <v>3</v>
      </c>
      <c r="B13" s="315"/>
      <c r="C13" s="315"/>
      <c r="D13" s="315"/>
      <c r="E13" s="316"/>
    </row>
    <row r="14" spans="1:5" ht="15.75" thickBot="1" x14ac:dyDescent="0.3">
      <c r="A14" s="317" t="s">
        <v>4</v>
      </c>
      <c r="B14" s="318"/>
      <c r="C14" s="75" t="s">
        <v>91</v>
      </c>
      <c r="D14" s="75" t="s">
        <v>6</v>
      </c>
      <c r="E14" s="76" t="s">
        <v>5</v>
      </c>
    </row>
    <row r="15" spans="1:5" x14ac:dyDescent="0.25">
      <c r="A15" s="319" t="s">
        <v>7</v>
      </c>
      <c r="B15" s="319"/>
      <c r="C15" s="61">
        <f>SUM(C16:C19)</f>
        <v>0</v>
      </c>
      <c r="D15" s="61">
        <f>SUM(D16:D19)</f>
        <v>0</v>
      </c>
      <c r="E15" s="61">
        <f>DETALLE!F11</f>
        <v>0</v>
      </c>
    </row>
    <row r="16" spans="1:5" x14ac:dyDescent="0.25">
      <c r="A16" s="290" t="s">
        <v>34</v>
      </c>
      <c r="B16" s="290"/>
      <c r="C16" s="62">
        <f>DETALLE!H12</f>
        <v>0</v>
      </c>
      <c r="D16" s="62">
        <f>DETALLE!G12</f>
        <v>0</v>
      </c>
      <c r="E16" s="62">
        <f>DETALLE!F12</f>
        <v>0</v>
      </c>
    </row>
    <row r="17" spans="1:5" x14ac:dyDescent="0.25">
      <c r="A17" s="290" t="s">
        <v>8</v>
      </c>
      <c r="B17" s="290"/>
      <c r="C17" s="62">
        <f>DETALLE!H19</f>
        <v>0</v>
      </c>
      <c r="D17" s="62">
        <f>DETALLE!G19</f>
        <v>0</v>
      </c>
      <c r="E17" s="62">
        <f>DETALLE!F19</f>
        <v>0</v>
      </c>
    </row>
    <row r="18" spans="1:5" x14ac:dyDescent="0.25">
      <c r="A18" s="290" t="s">
        <v>9</v>
      </c>
      <c r="B18" s="290"/>
      <c r="C18" s="62">
        <f>DETALLE!H22</f>
        <v>0</v>
      </c>
      <c r="D18" s="62">
        <f>DETALLE!G22</f>
        <v>0</v>
      </c>
      <c r="E18" s="62">
        <f>DETALLE!F22</f>
        <v>0</v>
      </c>
    </row>
    <row r="19" spans="1:5" x14ac:dyDescent="0.25">
      <c r="A19" s="290" t="s">
        <v>10</v>
      </c>
      <c r="B19" s="290"/>
      <c r="C19" s="62">
        <f>DETALLE!H25</f>
        <v>0</v>
      </c>
      <c r="D19" s="62">
        <f>DETALLE!G25</f>
        <v>0</v>
      </c>
      <c r="E19" s="62">
        <f>DETALLE!F25</f>
        <v>0</v>
      </c>
    </row>
    <row r="20" spans="1:5" x14ac:dyDescent="0.25">
      <c r="A20" s="291" t="s">
        <v>12</v>
      </c>
      <c r="B20" s="291"/>
      <c r="C20" s="63">
        <f>SUM(C21:C22)</f>
        <v>0</v>
      </c>
      <c r="D20" s="63">
        <f>SUM(D21:D22)</f>
        <v>0</v>
      </c>
      <c r="E20" s="63">
        <f>DETALLE!H32</f>
        <v>0</v>
      </c>
    </row>
    <row r="21" spans="1:5" x14ac:dyDescent="0.25">
      <c r="A21" s="292" t="s">
        <v>13</v>
      </c>
      <c r="B21" s="292"/>
      <c r="C21" s="64">
        <f>DETALLE!F32</f>
        <v>0</v>
      </c>
      <c r="D21" s="64">
        <f>DETALLE!G32</f>
        <v>0</v>
      </c>
      <c r="E21" s="64">
        <f>DETALLE!H32</f>
        <v>0</v>
      </c>
    </row>
    <row r="22" spans="1:5" x14ac:dyDescent="0.25">
      <c r="A22" s="292" t="s">
        <v>15</v>
      </c>
      <c r="B22" s="292"/>
      <c r="C22" s="64">
        <f>DETALLE!F43</f>
        <v>0</v>
      </c>
      <c r="D22" s="64">
        <f>DETALLE!G43</f>
        <v>0</v>
      </c>
      <c r="E22" s="64">
        <f>DETALLE!H43</f>
        <v>0</v>
      </c>
    </row>
    <row r="23" spans="1:5" x14ac:dyDescent="0.25">
      <c r="A23" s="305" t="s">
        <v>16</v>
      </c>
      <c r="B23" s="305"/>
      <c r="C23" s="65">
        <f>DETALLE!H55</f>
        <v>0</v>
      </c>
      <c r="D23" s="65">
        <f>DETALLE!G55</f>
        <v>0</v>
      </c>
      <c r="E23" s="65">
        <f>SUM([1]DESGLOSE!D35)</f>
        <v>0</v>
      </c>
    </row>
    <row r="24" spans="1:5" x14ac:dyDescent="0.25">
      <c r="A24" s="305" t="s">
        <v>17</v>
      </c>
      <c r="B24" s="305"/>
      <c r="C24" s="65">
        <f>DETALLE!F65</f>
        <v>0</v>
      </c>
      <c r="D24" s="65">
        <f>DETALLE!G65</f>
        <v>0</v>
      </c>
      <c r="E24" s="65">
        <f>DETALLE!H65</f>
        <v>0</v>
      </c>
    </row>
    <row r="25" spans="1:5" x14ac:dyDescent="0.25">
      <c r="A25" s="306" t="s">
        <v>18</v>
      </c>
      <c r="B25" s="306"/>
      <c r="C25" s="62">
        <f>DETALLE!H66</f>
        <v>0</v>
      </c>
      <c r="D25" s="62">
        <f>DETALLE!G66</f>
        <v>0</v>
      </c>
      <c r="E25" s="62">
        <f>DETALLE!F66</f>
        <v>0</v>
      </c>
    </row>
    <row r="26" spans="1:5" x14ac:dyDescent="0.25">
      <c r="A26" s="307" t="s">
        <v>120</v>
      </c>
      <c r="B26" s="307"/>
      <c r="C26" s="62">
        <f>DETALLE!H98</f>
        <v>0</v>
      </c>
      <c r="D26" s="62">
        <f>DETALLE!G98</f>
        <v>0</v>
      </c>
      <c r="E26" s="62">
        <f>DETALLE!F98</f>
        <v>0</v>
      </c>
    </row>
    <row r="27" spans="1:5" x14ac:dyDescent="0.25">
      <c r="A27" s="307" t="s">
        <v>41</v>
      </c>
      <c r="B27" s="307"/>
      <c r="C27" s="62">
        <f>DETALLE!H136</f>
        <v>0</v>
      </c>
      <c r="D27" s="62">
        <f>DETALLE!G136</f>
        <v>0</v>
      </c>
      <c r="E27" s="62">
        <f>DETALLE!F136</f>
        <v>0</v>
      </c>
    </row>
    <row r="28" spans="1:5" x14ac:dyDescent="0.25">
      <c r="A28" s="306" t="s">
        <v>24</v>
      </c>
      <c r="B28" s="306"/>
      <c r="C28" s="62">
        <f>DETALLE!H144</f>
        <v>0</v>
      </c>
      <c r="D28" s="62">
        <f>DETALLE!G144</f>
        <v>0</v>
      </c>
      <c r="E28" s="62">
        <f>DETALLE!F144</f>
        <v>0</v>
      </c>
    </row>
    <row r="29" spans="1:5" x14ac:dyDescent="0.25">
      <c r="A29" s="305" t="s">
        <v>26</v>
      </c>
      <c r="B29" s="305"/>
      <c r="C29" s="65">
        <f>DETALLE!H148</f>
        <v>0</v>
      </c>
      <c r="D29" s="65">
        <f>DETALLE!G148</f>
        <v>0</v>
      </c>
      <c r="E29" s="65">
        <f>DETALLE!F148</f>
        <v>0</v>
      </c>
    </row>
    <row r="30" spans="1:5" x14ac:dyDescent="0.25">
      <c r="A30" s="308" t="s">
        <v>29</v>
      </c>
      <c r="B30" s="308"/>
      <c r="C30" s="181">
        <f>C15+C20+C23+C24+C29</f>
        <v>0</v>
      </c>
      <c r="D30" s="181">
        <f>D15+D20+D23+D24+D29</f>
        <v>0</v>
      </c>
      <c r="E30" s="181">
        <f>E15+E20+E23+E24+E29</f>
        <v>0</v>
      </c>
    </row>
    <row r="31" spans="1:5" x14ac:dyDescent="0.25">
      <c r="A31" s="305" t="s">
        <v>48</v>
      </c>
      <c r="B31" s="305"/>
      <c r="C31" s="65">
        <f>DETALLE!H161</f>
        <v>0</v>
      </c>
      <c r="D31" s="65">
        <f>DETALLE!G161</f>
        <v>0</v>
      </c>
      <c r="E31" s="65">
        <f>DETALLE!F161</f>
        <v>0</v>
      </c>
    </row>
    <row r="32" spans="1:5" ht="15.75" thickBot="1" x14ac:dyDescent="0.3">
      <c r="A32" s="309" t="s">
        <v>42</v>
      </c>
      <c r="B32" s="310"/>
      <c r="C32" s="310"/>
      <c r="D32" s="310"/>
      <c r="E32" s="311"/>
    </row>
    <row r="33" spans="1:5" x14ac:dyDescent="0.25">
      <c r="A33" s="288" t="s">
        <v>86</v>
      </c>
      <c r="B33" s="289"/>
      <c r="C33" s="66">
        <f>C15+C20+C23+C26+C29+C31</f>
        <v>0</v>
      </c>
      <c r="D33" s="67">
        <f>D15+D20+D26+D29</f>
        <v>0</v>
      </c>
      <c r="E33" s="67">
        <f>E15+E20+E26+E29</f>
        <v>0</v>
      </c>
    </row>
    <row r="34" spans="1:5" x14ac:dyDescent="0.25">
      <c r="A34" s="301" t="s">
        <v>43</v>
      </c>
      <c r="B34" s="302"/>
      <c r="C34" s="68">
        <f>C25+C27+C28</f>
        <v>0</v>
      </c>
      <c r="D34" s="69">
        <f>D25+D27+D28</f>
        <v>0</v>
      </c>
      <c r="E34" s="69">
        <f>E25+E27+E28</f>
        <v>0</v>
      </c>
    </row>
    <row r="35" spans="1:5" ht="15.75" thickBot="1" x14ac:dyDescent="0.3">
      <c r="A35" s="303" t="s">
        <v>5</v>
      </c>
      <c r="B35" s="304"/>
      <c r="C35" s="70">
        <f>SUM(C33:C34)</f>
        <v>0</v>
      </c>
      <c r="D35" s="71">
        <f>SUM(D33:D34)</f>
        <v>0</v>
      </c>
      <c r="E35" s="78">
        <f>SUM(E33:E34)</f>
        <v>0</v>
      </c>
    </row>
    <row r="36" spans="1:5" ht="15.75" thickBot="1" x14ac:dyDescent="0.3">
      <c r="A36" s="144"/>
      <c r="B36" s="144"/>
      <c r="C36" s="145"/>
      <c r="D36" s="145"/>
      <c r="E36" s="145"/>
    </row>
    <row r="37" spans="1:5" ht="20.45" customHeight="1" x14ac:dyDescent="0.25">
      <c r="A37" s="312" t="s">
        <v>92</v>
      </c>
      <c r="B37" s="313"/>
      <c r="C37" s="146">
        <f>C16</f>
        <v>0</v>
      </c>
      <c r="D37" s="145"/>
      <c r="E37" s="145"/>
    </row>
    <row r="38" spans="1:5" ht="20.45" customHeight="1" x14ac:dyDescent="0.25">
      <c r="A38" s="276" t="s">
        <v>93</v>
      </c>
      <c r="B38" s="277"/>
      <c r="C38" s="147">
        <f>(C17+C18+C19+C20+C23+C24+C29+C31)-DETALLE!H153</f>
        <v>0</v>
      </c>
      <c r="D38" s="145"/>
      <c r="E38" s="145"/>
    </row>
    <row r="39" spans="1:5" ht="20.45" customHeight="1" thickBot="1" x14ac:dyDescent="0.3">
      <c r="A39" s="278" t="s">
        <v>121</v>
      </c>
      <c r="B39" s="279"/>
      <c r="C39" s="77">
        <f>DETALLE!H153</f>
        <v>0</v>
      </c>
      <c r="D39" s="145"/>
      <c r="E39" s="145"/>
    </row>
    <row r="40" spans="1:5" ht="15.75" thickBot="1" x14ac:dyDescent="0.3">
      <c r="A40" s="144"/>
      <c r="B40" s="144"/>
      <c r="C40" s="145"/>
      <c r="D40" s="145"/>
      <c r="E40" s="145"/>
    </row>
    <row r="41" spans="1:5" ht="15" customHeight="1" x14ac:dyDescent="0.25">
      <c r="A41" s="4"/>
      <c r="B41" s="280" t="s">
        <v>31</v>
      </c>
      <c r="C41" s="280"/>
      <c r="D41" s="280"/>
      <c r="E41" s="281"/>
    </row>
    <row r="42" spans="1:5" ht="22.5" x14ac:dyDescent="0.25">
      <c r="A42" s="156" t="str">
        <f>DETALLE!A164</f>
        <v>Guayaquil,…………………………………...…………………...…. de 2016</v>
      </c>
      <c r="B42" s="5"/>
      <c r="C42" s="12" t="s">
        <v>32</v>
      </c>
      <c r="D42" s="296" t="str">
        <f>IF(DETALLE!E164=0, " ",DETALLE!E164)</f>
        <v xml:space="preserve"> </v>
      </c>
      <c r="E42" s="297"/>
    </row>
    <row r="43" spans="1:5" x14ac:dyDescent="0.25">
      <c r="A43" s="6"/>
      <c r="B43" s="7"/>
      <c r="C43" s="33"/>
      <c r="D43" s="72"/>
      <c r="E43" s="79"/>
    </row>
    <row r="44" spans="1:5" ht="15.75" thickBot="1" x14ac:dyDescent="0.3">
      <c r="A44" s="148"/>
      <c r="B44" s="149"/>
      <c r="C44" s="113" t="s">
        <v>33</v>
      </c>
      <c r="D44" s="150"/>
      <c r="E44" s="151"/>
    </row>
    <row r="45" spans="1:5" x14ac:dyDescent="0.25">
      <c r="A45" s="8" t="s">
        <v>89</v>
      </c>
      <c r="B45" s="9"/>
      <c r="C45" s="73"/>
      <c r="D45" s="73"/>
      <c r="E45" s="10"/>
    </row>
    <row r="46" spans="1:5" x14ac:dyDescent="0.25">
      <c r="A46" s="6"/>
      <c r="B46" s="7"/>
      <c r="C46" s="72"/>
      <c r="D46" s="72"/>
      <c r="E46" s="11"/>
    </row>
    <row r="47" spans="1:5" ht="15.75" thickBot="1" x14ac:dyDescent="0.3">
      <c r="A47" s="298" t="s">
        <v>47</v>
      </c>
      <c r="B47" s="299"/>
      <c r="C47" s="299"/>
      <c r="D47" s="299"/>
      <c r="E47" s="300"/>
    </row>
    <row r="48" spans="1:5" s="2" customFormat="1" x14ac:dyDescent="0.25">
      <c r="A48" s="12"/>
      <c r="B48" s="12"/>
      <c r="C48" s="12"/>
      <c r="D48" s="12"/>
      <c r="E48" s="12"/>
    </row>
  </sheetData>
  <mergeCells count="39">
    <mergeCell ref="A9:E9"/>
    <mergeCell ref="A13:E13"/>
    <mergeCell ref="A14:B14"/>
    <mergeCell ref="A15:B15"/>
    <mergeCell ref="A10:B10"/>
    <mergeCell ref="A12:B12"/>
    <mergeCell ref="A11:B11"/>
    <mergeCell ref="D42:E42"/>
    <mergeCell ref="A47:E47"/>
    <mergeCell ref="A34:B34"/>
    <mergeCell ref="A35:B35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E32"/>
    <mergeCell ref="A37:B37"/>
    <mergeCell ref="A38:B38"/>
    <mergeCell ref="A39:B39"/>
    <mergeCell ref="B41:E41"/>
    <mergeCell ref="A1:E1"/>
    <mergeCell ref="A2:E2"/>
    <mergeCell ref="B4:E4"/>
    <mergeCell ref="B6:E6"/>
    <mergeCell ref="B3:E3"/>
    <mergeCell ref="A33:B33"/>
    <mergeCell ref="A16:B16"/>
    <mergeCell ref="A17:B17"/>
    <mergeCell ref="A19:B19"/>
    <mergeCell ref="A20:B20"/>
    <mergeCell ref="A21:B21"/>
    <mergeCell ref="A18:B18"/>
    <mergeCell ref="A8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DETALLE</vt:lpstr>
      <vt:lpstr>Presupuesto</vt:lpstr>
      <vt:lpstr>DETALLE!Área_de_impresión</vt:lpstr>
      <vt:lpstr>Presupuesto!Área_de_impresión</vt:lpstr>
      <vt:lpstr>DETALLE!Títulos_a_imprimir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UPROMETEO</dc:creator>
  <cp:lastModifiedBy>Usuario de Windows</cp:lastModifiedBy>
  <cp:lastPrinted>2017-04-11T17:53:40Z</cp:lastPrinted>
  <dcterms:created xsi:type="dcterms:W3CDTF">2016-11-07T16:01:23Z</dcterms:created>
  <dcterms:modified xsi:type="dcterms:W3CDTF">2017-04-11T17:56:58Z</dcterms:modified>
</cp:coreProperties>
</file>